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5\3060下水道課\管理担当\☆調査関係\☆埼玉県　関係\☆市町村課関係\令和6年度\R7.1.23公営企業に係る経営比較分析表（令和５年度決算）の分析等について\回答【農集】\"/>
    </mc:Choice>
  </mc:AlternateContent>
  <xr:revisionPtr revIDLastSave="0" documentId="13_ncr:1_{CF756E2A-56CD-4A45-8E18-4BEBC6D7E61A}" xr6:coauthVersionLast="36" xr6:coauthVersionMax="36" xr10:uidLastSave="{00000000-0000-0000-0000-000000000000}"/>
  <workbookProtection workbookAlgorithmName="SHA-512" workbookHashValue="EQXy7Po8yTNLv1kzGiNg6NMHbP0ESSkrV4+0F5GsSy0UHhT+j8BL3y/34NgerQTR5wKzzP0SQhmuzlfMYFsd7A==" workbookSaltValue="ueWmBY2brkoIDXZaPWVuq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6" i="4"/>
  <c r="AL10" i="4"/>
  <c r="P10"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<sst xmlns="http://schemas.openxmlformats.org/spreadsheetml/2006/main" count="236" uniqueCount="119">
  <si>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</si>
  <si>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</si>
  <si>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</si>
  <si>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</si>
  <si>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</si>
  <si>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</si>
  <si>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</si>
  <si>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</si>
  <si>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</si>
  <si>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</si>
  <si>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</si>
  <si>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</si>
  <si>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</si>
  <si>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</si>
  <si>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</si>
  <si>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</si>
  <si>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</si>
  <si>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</si>
  <si>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</si>
  <si>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</si>
  <si>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</si>
  <si>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</si>
  <si>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</si>
  <si>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</si>
  <si>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</si>
  <si>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</si>
  <si>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</si>
  <si>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</si>
  <si>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</si>
  <si>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</si>
  <si>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</si>
  <si>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</si>
  <si>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</si>
  <si>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</si>
  <si>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</si>
  <si>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</si>
  <si>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</si>
  <si>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</si>
  <si>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</si>
  <si>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</si>
  <si>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</si>
  <si>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</si>
  <si>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</si>
  <si>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</si>
  <si>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</si>
  <si>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</si>
  <si>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</si>
  <si>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</si>
  <si>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</si>
  <si>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</si>
  <si>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</si>
  <si>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</si>
  <si>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</si>
  <si>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</si>
  <si>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</si>
  <si>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</si>
  <si>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</si>
  <si>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</si>
  <si>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</si>
  <si>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</si>
  <si>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</si>
  <si>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</si>
  <si>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</si>
  <si>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</si>
  <si>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</si>
  <si>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</si>
  <si>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</si>
  <si>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</si>
  <si>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</si>
  <si>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</si>
  <si>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</si>
  <si>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</si>
  <si>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</si>
  <si>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</si>
  <si>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</si>
  <si>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</si>
  <si>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</si>
  <si>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</si>
  <si>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</si>
  <si>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</si>
  <si>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</si>
  <si>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</si>
  <si>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</si>
  <si>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</si>
  <si>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</si>
  <si>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</si>
  <si>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</si>
  <si>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</si>
  <si>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</si>
  <si>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</si>
  <si>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</si>
  <si>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</si>
  <si>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</si>
  <si>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</si>
  <si>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</si>
  <si>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</si>
  <si>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</si>
  <si>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</si>
  <si>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</si>
  <si>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</si>
  <si>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</si>
  <si>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</si>
  <si>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</si>
  <si>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</si>
  <si>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</si>
  <si>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</si>
  <si>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</si>
  <si>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</si>
  <si>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</si>
  <si>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</si>
  <si>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</si>
  <si>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</si>
  <si>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</si>
  <si>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</si>
  <si>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</si>
  <si>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</si>
  <si>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農業集落排水処理施設は、平成19年度の供用開始から17年が経過している。
　管渠は、耐用年数を超えている箇所はなく老朽化による影響はないが、処理施設は、一部耐用年数を超えている設備があるため、引き続き個別計画に基づいた計画的な修繕を行う必要がある。</t>
    <phoneticPr fontId="4"/>
  </si>
  <si>
    <t>　農業集落排水事業は、水洗化率が90％台で推移していることから、今後の収益について大幅な増加は見込めない状況といえる。また、経費回収率や汚水処理原価等の経営状況を示す数値は、類似団体平均値と比較すると低い状態が依然続いている。今後、処理施設の老朽化により、使用料収入に対して維持管理費用の支出増加が進み、資金運用が難しくなることが予想される。
　このような経営状況を改善していくため、今後も個別計画に基づき計画的な修繕を行う必要がある。また、経営状況の悪化を防ぐため、使用料の見直しも検討していく必要がある。</t>
    <rPh sb="100" eb="101">
      <t>ヒク</t>
    </rPh>
    <phoneticPr fontId="4"/>
  </si>
  <si>
    <t>「①収益的支出比率」
　毎年度100％を超えているが、総収益における繰入金の占める割合が高く、繰入金に依存した収支となっている。そのため使用料の見直し等の経営改善の必要がある。
「④企業債残高対事業規模比率」
　類似団体平均値よりも低い数値だが、使用料収入だけでは経営を賄えず一般会計からの繰入金に頼った収支になっている。使用料水準の適正化を図っていく必要がある。
「⑤経費回収率」
　類似団体平均値を大きく下回っている。汚水処理に係る費用を使用料で賄いきれていないため、使用料水準の適正化を図る必要がある。
「⑥汚水処理原価」
　類似団体平均値と比べて高くなっている。基準内繰入金がない事に加え、計画処理人口720人に対し令和5年度末現在の水洗化人口は333人とオーバースペックになっている。また、処理施設の老朽化により修繕が増加していくことが想定される為、個別計画に基づいた計画的な修繕を行う必要がある。
「⑦施設利用率」
　接続人口の減少に伴い、前年度より減少している。少しでも接続人口が増加に転じるよう接続数向上に取組む必要がある。
「⑧水洗化率」
　前年度から減少している。他の項目を改善していく為にも、継続して接続数を100％に近づけるよう取組む必要がある。</t>
    <rPh sb="193" eb="195">
      <t>ルイジ</t>
    </rPh>
    <rPh sb="195" eb="197">
      <t>ダンタイ</t>
    </rPh>
    <rPh sb="197" eb="200">
      <t>ヘイキンチ</t>
    </rPh>
    <rPh sb="201" eb="202">
      <t>オオ</t>
    </rPh>
    <rPh sb="204" eb="206">
      <t>シタマワ</t>
    </rPh>
    <rPh sb="225" eb="226">
      <t>マカナ</t>
    </rPh>
    <rPh sb="285" eb="288">
      <t>キジュンナイ</t>
    </rPh>
    <rPh sb="288" eb="290">
      <t>クリイレ</t>
    </rPh>
    <rPh sb="290" eb="291">
      <t>キン</t>
    </rPh>
    <rPh sb="294" eb="295">
      <t>コト</t>
    </rPh>
    <rPh sb="422" eb="423">
      <t>トモナ</t>
    </rPh>
    <rPh sb="437" eb="438">
      <t>スコ</t>
    </rPh>
    <rPh sb="441" eb="443">
      <t>セツゾク</t>
    </rPh>
    <rPh sb="443" eb="445">
      <t>ジンコウ</t>
    </rPh>
    <rPh sb="479" eb="482">
      <t>ゼンネンド</t>
    </rPh>
    <rPh sb="484" eb="48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</si>
</sst>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00-41B2-AA1B-E79C15ECD4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0.03</c:v>
                </c:pt>
                <c:pt idx="4" formatCode="#,##0.00;&quot;△&quot;#,##0.00;&quot;-&quot;">
                  <c:v>0.03</c:v>
                </c:pt>
              </c:numCache>
            </c:numRef>
          </c:val>
          <c:smooth val="0"/>
          <c:extLst>
            <c:ext xmlns:c16="http://schemas.microsoft.com/office/drawing/2014/chart" uri="{C3380CC4-5D6E-409C-BE32-E72D297353CC}">
              <c16:uniqueId val="{00000001-1600-41B2-AA1B-E79C15ECD4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41.28</c:v>
                </c:pt>
                <c:pt idx="1">
                  <c:v>42.13</c:v>
                </c:pt>
                <c:pt idx="2">
                  <c:v>40</c:v>
                </c:pt>
                <c:pt idx="3">
                  <c:v>38.72</c:v>
                </c:pt>
                <c:pt idx="4">
                  <c:v>37.450000000000003</c:v>
                </c:pt>
              </c:numCache>
            </c:numRef>
          </c:val>
          <c:extLst>
            <c:ext xmlns:c16="http://schemas.microsoft.com/office/drawing/2014/chart" uri="{C3380CC4-5D6E-409C-BE32-E72D297353CC}">
              <c16:uniqueId val="{00000000-69E9-4542-B03D-067B4B0A00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42.33</c:v>
                </c:pt>
                <c:pt idx="1">
                  <c:v>41.66</c:v>
                </c:pt>
                <c:pt idx="2">
                  <c:v>36.369999999999997</c:v>
                </c:pt>
                <c:pt idx="3">
                  <c:v>52.35</c:v>
                </c:pt>
                <c:pt idx="4">
                  <c:v>46.25</c:v>
                </c:pt>
              </c:numCache>
            </c:numRef>
          </c:val>
          <c:smooth val="0"/>
          <c:extLst>
            <c:ext xmlns:c16="http://schemas.microsoft.com/office/drawing/2014/chart" uri="{C3380CC4-5D6E-409C-BE32-E72D297353CC}">
              <c16:uniqueId val="{00000001-69E9-4542-B03D-067B4B0A00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c:v>
                </c:pt>
                <c:pt idx="1">
                  <c:v>91.67</c:v>
                </c:pt>
                <c:pt idx="2">
                  <c:v>94.72</c:v>
                </c:pt>
                <c:pt idx="3">
                  <c:v>87.89</c:v>
                </c:pt>
                <c:pt idx="4">
                  <c:v>87.86</c:v>
                </c:pt>
              </c:numCache>
            </c:numRef>
          </c:val>
          <c:extLst>
            <c:ext xmlns:c16="http://schemas.microsoft.com/office/drawing/2014/chart" uri="{C3380CC4-5D6E-409C-BE32-E72D297353CC}">
              <c16:uniqueId val="{00000000-482D-431F-885C-BF2F538C54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62.5</c:v>
                </c:pt>
                <c:pt idx="1">
                  <c:v>58.77</c:v>
                </c:pt>
                <c:pt idx="2">
                  <c:v>59.58</c:v>
                </c:pt>
                <c:pt idx="3">
                  <c:v>84.39</c:v>
                </c:pt>
                <c:pt idx="4">
                  <c:v>83.96</c:v>
                </c:pt>
              </c:numCache>
            </c:numRef>
          </c:val>
          <c:smooth val="0"/>
          <c:extLst>
            <c:ext xmlns:c16="http://schemas.microsoft.com/office/drawing/2014/chart" uri="{C3380CC4-5D6E-409C-BE32-E72D297353CC}">
              <c16:uniqueId val="{00000001-482D-431F-885C-BF2F538C54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104.2</c:v>
                </c:pt>
                <c:pt idx="1">
                  <c:v>107.42</c:v>
                </c:pt>
                <c:pt idx="2">
                  <c:v>110.17</c:v>
                </c:pt>
                <c:pt idx="3">
                  <c:v>109.78</c:v>
                </c:pt>
                <c:pt idx="4">
                  <c:v>112.92</c:v>
                </c:pt>
              </c:numCache>
            </c:numRef>
          </c:val>
          <c:extLst>
            <c:ext xmlns:c16="http://schemas.microsoft.com/office/drawing/2014/chart" uri="{C3380CC4-5D6E-409C-BE32-E72D297353CC}">
              <c16:uniqueId val="{00000000-5559-44FD-BE0D-5EB869D54D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59-44FD-BE0D-5EB869D54D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8A-41A0-9D0E-C4552D51564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8A-41A0-9D0E-C4552D51564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E-405E-BB54-5E2F663893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E-405E-BB54-5E2F663893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CA-4AED-A079-F3C56075D4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A-4AED-A079-F3C56075D4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FC-469B-8C5A-DE24E5A8742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FC-469B-8C5A-DE24E5A8742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20-44B7-8D96-873190C016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673.08</c:v>
                </c:pt>
                <c:pt idx="1">
                  <c:v>746.98</c:v>
                </c:pt>
                <c:pt idx="2">
                  <c:v>904.55</c:v>
                </c:pt>
                <c:pt idx="3">
                  <c:v>900.82</c:v>
                </c:pt>
                <c:pt idx="4">
                  <c:v>839.21</c:v>
                </c:pt>
              </c:numCache>
            </c:numRef>
          </c:val>
          <c:smooth val="0"/>
          <c:extLst>
            <c:ext xmlns:c16="http://schemas.microsoft.com/office/drawing/2014/chart" uri="{C3380CC4-5D6E-409C-BE32-E72D297353CC}">
              <c16:uniqueId val="{00000001-7B20-44B7-8D96-873190C016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25.17</c:v>
                </c:pt>
                <c:pt idx="1">
                  <c:v>22.61</c:v>
                </c:pt>
                <c:pt idx="2">
                  <c:v>22.27</c:v>
                </c:pt>
                <c:pt idx="3">
                  <c:v>18.399999999999999</c:v>
                </c:pt>
                <c:pt idx="4">
                  <c:v>18.27</c:v>
                </c:pt>
              </c:numCache>
            </c:numRef>
          </c:val>
          <c:extLst>
            <c:ext xmlns:c16="http://schemas.microsoft.com/office/drawing/2014/chart" uri="{C3380CC4-5D6E-409C-BE32-E72D297353CC}">
              <c16:uniqueId val="{00000000-13B0-4200-84DF-2F519F56BF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42.44</c:v>
                </c:pt>
                <c:pt idx="1">
                  <c:v>40.49</c:v>
                </c:pt>
                <c:pt idx="2">
                  <c:v>39.69</c:v>
                </c:pt>
                <c:pt idx="3">
                  <c:v>52.94</c:v>
                </c:pt>
                <c:pt idx="4">
                  <c:v>52.05</c:v>
                </c:pt>
              </c:numCache>
            </c:numRef>
          </c:val>
          <c:smooth val="0"/>
          <c:extLst>
            <c:ext xmlns:c16="http://schemas.microsoft.com/office/drawing/2014/chart" uri="{C3380CC4-5D6E-409C-BE32-E72D297353CC}">
              <c16:uniqueId val="{00000001-13B0-4200-84DF-2F519F56BF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516.84</c:v>
                </c:pt>
                <c:pt idx="1">
                  <c:v>570.41999999999996</c:v>
                </c:pt>
                <c:pt idx="2">
                  <c:v>601.6</c:v>
                </c:pt>
                <c:pt idx="3">
                  <c:v>795.57</c:v>
                </c:pt>
                <c:pt idx="4">
                  <c:v>638.97</c:v>
                </c:pt>
              </c:numCache>
            </c:numRef>
          </c:val>
          <c:extLst>
            <c:ext xmlns:c16="http://schemas.microsoft.com/office/drawing/2014/chart" uri="{C3380CC4-5D6E-409C-BE32-E72D297353CC}">
              <c16:uniqueId val="{00000000-64FA-4E01-860F-D0943C0333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284.54000000000002</c:v>
                </c:pt>
                <c:pt idx="1">
                  <c:v>274.54000000000002</c:v>
                </c:pt>
                <c:pt idx="2">
                  <c:v>253.17</c:v>
                </c:pt>
                <c:pt idx="3">
                  <c:v>303.27999999999997</c:v>
                </c:pt>
                <c:pt idx="4">
                  <c:v>301.86</c:v>
                </c:pt>
              </c:numCache>
            </c:numRef>
          </c:val>
          <c:smooth val="0"/>
          <c:extLst>
            <c:ext xmlns:c16="http://schemas.microsoft.com/office/drawing/2014/chart" uri="{C3380CC4-5D6E-409C-BE32-E72D297353CC}">
              <c16:uniqueId val="{00000001-64FA-4E01-860F-D0943C0333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8"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埼玉県　幸手市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49063</v>
      </c>
      <c r="AM8" s="36"/>
      <c r="AN8" s="36"/>
      <c r="AO8" s="36"/>
      <c r="AP8" s="36"/>
      <c r="AQ8" s="36"/>
      <c r="AR8" s="36"/>
      <c r="AS8" s="36"/>
      <c r="AT8" s="37">
        <f>データ!T6</f>
        <v>33.93</v>
      </c>
      <c r="AU8" s="37"/>
      <c r="AV8" s="37"/>
      <c r="AW8" s="37"/>
      <c r="AX8" s="37"/>
      <c r="AY8" s="37"/>
      <c r="AZ8" s="37"/>
      <c r="BA8" s="37"/>
      <c r="BB8" s="37">
        <f>データ!U6</f>
        <v>1446.01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0.78</v>
      </c>
      <c r="Q10" s="37"/>
      <c r="R10" s="37"/>
      <c r="S10" s="37"/>
      <c r="T10" s="37"/>
      <c r="U10" s="37"/>
      <c r="V10" s="37"/>
      <c r="W10" s="37">
        <f>データ!Q6</f>
        <v>100</v>
      </c>
      <c r="X10" s="37"/>
      <c r="Y10" s="37"/>
      <c r="Z10" s="37"/>
      <c r="AA10" s="37"/>
      <c r="AB10" s="37"/>
      <c r="AC10" s="37"/>
      <c r="AD10" s="36">
        <f>データ!R6</f>
        <v>3190</v>
      </c>
      <c r="AE10" s="36"/>
      <c r="AF10" s="36"/>
      <c r="AG10" s="36"/>
      <c r="AH10" s="36"/>
      <c r="AI10" s="36"/>
      <c r="AJ10" s="36"/>
      <c r="AK10" s="2"/>
      <c r="AL10" s="36">
        <f>データ!V6</f>
        <v>379</v>
      </c>
      <c r="AM10" s="36"/>
      <c r="AN10" s="36"/>
      <c r="AO10" s="36"/>
      <c r="AP10" s="36"/>
      <c r="AQ10" s="36"/>
      <c r="AR10" s="36"/>
      <c r="AS10" s="36"/>
      <c r="AT10" s="37">
        <f>データ!W6</f>
        <v>0.42</v>
      </c>
      <c r="AU10" s="37"/>
      <c r="AV10" s="37"/>
      <c r="AW10" s="37"/>
      <c r="AX10" s="37"/>
      <c r="AY10" s="37"/>
      <c r="AZ10" s="37"/>
      <c r="BA10" s="37"/>
      <c r="BB10" s="37">
        <f>データ!X6</f>
        <v>902.38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117</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lCiaLWZpQKypeeRkpwnIqaApETtobgDT2zak0JR4y3eUlh8klbIt6O2qLIwE5KfjHn2Zat3Hmcrbg/uL/pr7wg==" saltValue="z9s2tBeWAbO4FnEGvJ7av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112402</v>
      </c>
      <c r="D6" s="19">
        <f t="shared" si="3"/>
        <v>47</v>
      </c>
      <c r="E6" s="19">
        <f t="shared" si="3"/>
        <v>17</v>
      </c>
      <c r="F6" s="19">
        <f t="shared" si="3"/>
        <v>5</v>
      </c>
      <c r="G6" s="19">
        <f t="shared" si="3"/>
        <v>0</v>
      </c>
      <c r="H6" s="19" t="str">
        <f t="shared" si="3"/>
        <v>埼玉県　幸手市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0.78</v>
      </c>
      <c r="Q6" s="20">
        <f t="shared" si="3"/>
        <v>100</v>
      </c>
      <c r="R6" s="20">
        <f t="shared" si="3"/>
        <v>3190</v>
      </c>
      <c r="S6" s="20">
        <f t="shared" si="3"/>
        <v>49063</v>
      </c>
      <c r="T6" s="20">
        <f t="shared" si="3"/>
        <v>33.93</v>
      </c>
      <c r="U6" s="20">
        <f t="shared" si="3"/>
        <v>1446.01</v>
      </c>
      <c r="V6" s="20">
        <f t="shared" si="3"/>
        <v>379</v>
      </c>
      <c r="W6" s="20">
        <f t="shared" si="3"/>
        <v>0.42</v>
      </c>
      <c r="X6" s="20">
        <f t="shared" si="3"/>
        <v>902.38</v>
      </c>
      <c r="Y6" s="21">
        <f>IF(Y7="",NA(),Y7)</f>
        <v>104.2</v>
      </c>
      <c r="Z6" s="21">
        <f t="shared" ref="Z6:AH6" si="4">IF(Z7="",NA(),Z7)</f>
        <v>107.42</v>
      </c>
      <c r="AA6" s="21">
        <f t="shared" si="4"/>
        <v>110.17</v>
      </c>
      <c r="AB6" s="21">
        <f t="shared" si="4"/>
        <v>109.78</v>
      </c>
      <c r="AC6" s="21">
        <f t="shared" si="4"/>
        <v>112.92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673.08</v>
      </c>
      <c r="BL6" s="21">
        <f t="shared" si="7"/>
        <v>746.98</v>
      </c>
      <c r="BM6" s="21">
        <f t="shared" si="7"/>
        <v>904.55</v>
      </c>
      <c r="BN6" s="21">
        <f t="shared" si="7"/>
        <v>900.82</v>
      </c>
      <c r="BO6" s="21">
        <f t="shared" si="7"/>
        <v>839.21</v>
      </c>
      <c r="BP6" s="20" t="str">
        <f>IF(BP7="","",IF(BP7="-","【-】","【"&amp;SUBSTITUTE(TEXT(BP7,"#,##0.00"),"-","△")&amp;"】"))</f>
        <v>【785.10】</v>
      </c>
      <c r="BQ6" s="21">
        <f>IF(BQ7="",NA(),BQ7)</f>
        <v>25.17</v>
      </c>
      <c r="BR6" s="21">
        <f t="shared" ref="BR6:BZ6" si="8">IF(BR7="",NA(),BR7)</f>
        <v>22.61</v>
      </c>
      <c r="BS6" s="21">
        <f t="shared" si="8"/>
        <v>22.27</v>
      </c>
      <c r="BT6" s="21">
        <f t="shared" si="8"/>
        <v>18.399999999999999</v>
      </c>
      <c r="BU6" s="21">
        <f t="shared" si="8"/>
        <v>18.27</v>
      </c>
      <c r="BV6" s="21">
        <f t="shared" si="8"/>
        <v>42.44</v>
      </c>
      <c r="BW6" s="21">
        <f t="shared" si="8"/>
        <v>40.49</v>
      </c>
      <c r="BX6" s="21">
        <f t="shared" si="8"/>
        <v>39.69</v>
      </c>
      <c r="BY6" s="21">
        <f t="shared" si="8"/>
        <v>52.94</v>
      </c>
      <c r="BZ6" s="21">
        <f t="shared" si="8"/>
        <v>52.05</v>
      </c>
      <c r="CA6" s="20" t="str">
        <f>IF(CA7="","",IF(CA7="-","【-】","【"&amp;SUBSTITUTE(TEXT(CA7,"#,##0.00"),"-","△")&amp;"】"))</f>
        <v>【56.93】</v>
      </c>
      <c r="CB6" s="21">
        <f>IF(CB7="",NA(),CB7)</f>
        <v>516.84</v>
      </c>
      <c r="CC6" s="21">
        <f t="shared" ref="CC6:CK6" si="9">IF(CC7="",NA(),CC7)</f>
        <v>570.41999999999996</v>
      </c>
      <c r="CD6" s="21">
        <f t="shared" si="9"/>
        <v>601.6</v>
      </c>
      <c r="CE6" s="21">
        <f t="shared" si="9"/>
        <v>795.57</v>
      </c>
      <c r="CF6" s="21">
        <f t="shared" si="9"/>
        <v>638.97</v>
      </c>
      <c r="CG6" s="21">
        <f t="shared" si="9"/>
        <v>284.54000000000002</v>
      </c>
      <c r="CH6" s="21">
        <f t="shared" si="9"/>
        <v>274.54000000000002</v>
      </c>
      <c r="CI6" s="21">
        <f t="shared" si="9"/>
        <v>253.17</v>
      </c>
      <c r="CJ6" s="21">
        <f t="shared" si="9"/>
        <v>303.27999999999997</v>
      </c>
      <c r="CK6" s="21">
        <f t="shared" si="9"/>
        <v>301.86</v>
      </c>
      <c r="CL6" s="20" t="str">
        <f>IF(CL7="","",IF(CL7="-","【-】","【"&amp;SUBSTITUTE(TEXT(CL7,"#,##0.00"),"-","△")&amp;"】"))</f>
        <v>【271.15】</v>
      </c>
      <c r="CM6" s="21">
        <f>IF(CM7="",NA(),CM7)</f>
        <v>41.28</v>
      </c>
      <c r="CN6" s="21">
        <f t="shared" ref="CN6:CV6" si="10">IF(CN7="",NA(),CN7)</f>
        <v>42.13</v>
      </c>
      <c r="CO6" s="21">
        <f t="shared" si="10"/>
        <v>40</v>
      </c>
      <c r="CP6" s="21">
        <f t="shared" si="10"/>
        <v>38.72</v>
      </c>
      <c r="CQ6" s="21">
        <f t="shared" si="10"/>
        <v>37.450000000000003</v>
      </c>
      <c r="CR6" s="21">
        <f t="shared" si="10"/>
        <v>42.33</v>
      </c>
      <c r="CS6" s="21">
        <f t="shared" si="10"/>
        <v>41.66</v>
      </c>
      <c r="CT6" s="21">
        <f t="shared" si="10"/>
        <v>36.369999999999997</v>
      </c>
      <c r="CU6" s="21">
        <f t="shared" si="10"/>
        <v>52.35</v>
      </c>
      <c r="CV6" s="21">
        <f t="shared" si="10"/>
        <v>46.25</v>
      </c>
      <c r="CW6" s="20" t="str">
        <f>IF(CW7="","",IF(CW7="-","【-】","【"&amp;SUBSTITUTE(TEXT(CW7,"#,##0.00"),"-","△")&amp;"】"))</f>
        <v>【49.87】</v>
      </c>
      <c r="CX6" s="21">
        <f>IF(CX7="",NA(),CX7)</f>
        <v>90</v>
      </c>
      <c r="CY6" s="21">
        <f t="shared" ref="CY6:DG6" si="11">IF(CY7="",NA(),CY7)</f>
        <v>91.67</v>
      </c>
      <c r="CZ6" s="21">
        <f t="shared" si="11"/>
        <v>94.72</v>
      </c>
      <c r="DA6" s="21">
        <f t="shared" si="11"/>
        <v>87.89</v>
      </c>
      <c r="DB6" s="21">
        <f t="shared" si="11"/>
        <v>87.86</v>
      </c>
      <c r="DC6" s="21">
        <f t="shared" si="11"/>
        <v>62.5</v>
      </c>
      <c r="DD6" s="21">
        <f t="shared" si="11"/>
        <v>58.77</v>
      </c>
      <c r="DE6" s="21">
        <f t="shared" si="11"/>
        <v>59.58</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1">
        <f t="shared" si="14"/>
        <v>0.03</v>
      </c>
      <c r="EN6" s="21">
        <f t="shared" si="14"/>
        <v>0.03</v>
      </c>
      <c r="EO6" s="20" t="str">
        <f>IF(EO7="","",IF(EO7="-","【-】","【"&amp;SUBSTITUTE(TEXT(EO7,"#,##0.00"),"-","△")&amp;"】"))</f>
        <v>【0.02】</v>
      </c>
    </row>
    <row r="7" spans="1:145" s="22" customFormat="1" x14ac:dyDescent="0.15">
      <c r="A7" s="14"/>
      <c r="B7" s="23">
        <v>2023</v>
      </c>
      <c r="C7" s="23">
        <v>112402</v>
      </c>
      <c r="D7" s="23">
        <v>47</v>
      </c>
      <c r="E7" s="23">
        <v>17</v>
      </c>
      <c r="F7" s="23">
        <v>5</v>
      </c>
      <c r="G7" s="23">
        <v>0</v>
      </c>
      <c r="H7" s="23" t="s">
        <v>98</v>
      </c>
      <c r="I7" s="23" t="s">
        <v>99</v>
      </c>
      <c r="J7" s="23" t="s">
        <v>100</v>
      </c>
      <c r="K7" s="23" t="s">
        <v>101</v>
      </c>
      <c r="L7" s="23" t="s">
        <v>102</v>
      </c>
      <c r="M7" s="23" t="s">
        <v>103</v>
      </c>
      <c r="N7" s="24" t="s">
        <v>104</v>
      </c>
      <c r="O7" s="24" t="s">
        <v>105</v>
      </c>
      <c r="P7" s="24">
        <v>0.78</v>
      </c>
      <c r="Q7" s="24">
        <v>100</v>
      </c>
      <c r="R7" s="24">
        <v>3190</v>
      </c>
      <c r="S7" s="24">
        <v>49063</v>
      </c>
      <c r="T7" s="24">
        <v>33.93</v>
      </c>
      <c r="U7" s="24">
        <v>1446.01</v>
      </c>
      <c r="V7" s="24">
        <v>379</v>
      </c>
      <c r="W7" s="24">
        <v>0.42</v>
      </c>
      <c r="X7" s="24">
        <v>902.38</v>
      </c>
      <c r="Y7" s="24">
        <v>104.2</v>
      </c>
      <c r="Z7" s="24">
        <v>107.42</v>
      </c>
      <c r="AA7" s="24">
        <v>110.17</v>
      </c>
      <c r="AB7" s="24">
        <v>109.78</v>
      </c>
      <c r="AC7" s="24">
        <v>112.92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673.08</v>
      </c>
      <c r="BL7" s="24">
        <v>746.98</v>
      </c>
      <c r="BM7" s="24">
        <v>904.55</v>
      </c>
      <c r="BN7" s="24">
        <v>900.82</v>
      </c>
      <c r="BO7" s="24">
        <v>839.21</v>
      </c>
      <c r="BP7" s="24">
        <v>785.1</v>
      </c>
      <c r="BQ7" s="24">
        <v>25.17</v>
      </c>
      <c r="BR7" s="24">
        <v>22.61</v>
      </c>
      <c r="BS7" s="24">
        <v>22.27</v>
      </c>
      <c r="BT7" s="24">
        <v>18.399999999999999</v>
      </c>
      <c r="BU7" s="24">
        <v>18.27</v>
      </c>
      <c r="BV7" s="24">
        <v>42.44</v>
      </c>
      <c r="BW7" s="24">
        <v>40.49</v>
      </c>
      <c r="BX7" s="24">
        <v>39.69</v>
      </c>
      <c r="BY7" s="24">
        <v>52.94</v>
      </c>
      <c r="BZ7" s="24">
        <v>52.05</v>
      </c>
      <c r="CA7" s="24">
        <v>56.93</v>
      </c>
      <c r="CB7" s="24">
        <v>516.84</v>
      </c>
      <c r="CC7" s="24">
        <v>570.41999999999996</v>
      </c>
      <c r="CD7" s="24">
        <v>601.6</v>
      </c>
      <c r="CE7" s="24">
        <v>795.57</v>
      </c>
      <c r="CF7" s="24">
        <v>638.97</v>
      </c>
      <c r="CG7" s="24">
        <v>284.54000000000002</v>
      </c>
      <c r="CH7" s="24">
        <v>274.54000000000002</v>
      </c>
      <c r="CI7" s="24">
        <v>253.17</v>
      </c>
      <c r="CJ7" s="24">
        <v>303.27999999999997</v>
      </c>
      <c r="CK7" s="24">
        <v>301.86</v>
      </c>
      <c r="CL7" s="24">
        <v>271.14999999999998</v>
      </c>
      <c r="CM7" s="24">
        <v>41.28</v>
      </c>
      <c r="CN7" s="24">
        <v>42.13</v>
      </c>
      <c r="CO7" s="24">
        <v>40</v>
      </c>
      <c r="CP7" s="24">
        <v>38.72</v>
      </c>
      <c r="CQ7" s="24">
        <v>37.450000000000003</v>
      </c>
      <c r="CR7" s="24">
        <v>42.33</v>
      </c>
      <c r="CS7" s="24">
        <v>41.66</v>
      </c>
      <c r="CT7" s="24">
        <v>36.369999999999997</v>
      </c>
      <c r="CU7" s="24">
        <v>52.35</v>
      </c>
      <c r="CV7" s="24">
        <v>46.25</v>
      </c>
      <c r="CW7" s="24">
        <v>49.87</v>
      </c>
      <c r="CX7" s="24">
        <v>90</v>
      </c>
      <c r="CY7" s="24">
        <v>91.67</v>
      </c>
      <c r="CZ7" s="24">
        <v>94.72</v>
      </c>
      <c r="DA7" s="24">
        <v>87.89</v>
      </c>
      <c r="DB7" s="24">
        <v>87.86</v>
      </c>
      <c r="DC7" s="24">
        <v>62.5</v>
      </c>
      <c r="DD7" s="24">
        <v>58.77</v>
      </c>
      <c r="DE7" s="24">
        <v>59.58</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貴</cp:lastModifiedBy>
  <cp:lastPrinted>2025-02-06T06:40:28Z</cp:lastPrinted>
  <dcterms:created xsi:type="dcterms:W3CDTF">2025-01-24T07:34:04Z</dcterms:created>
  <dcterms:modified xsi:type="dcterms:W3CDTF">2025-02-06T06:42:11Z</dcterms:modified>
  <cp:category/>
</cp:coreProperties>
</file>