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s0779\Desktop\2.2提出期限　　　　R2経営分析\回答\提出（農集）\"/>
    </mc:Choice>
  </mc:AlternateContent>
  <xr:revisionPtr revIDLastSave="0" documentId="13_ncr:1_{654A4DF8-BBD9-4932-82AA-CDD0C1598E7B}" xr6:coauthVersionLast="36" xr6:coauthVersionMax="36" xr10:uidLastSave="{00000000-0000-0000-0000-000000000000}"/>
  <workbookProtection workbookAlgorithmName="SHA-512" workbookHashValue="TyrgLukuVrYnq6N/NTelgpxG2t/tHh2Pw2T5LFrkxrF63SNLD9ACI3HC3Xce/8iDf28SsBPHNCzVSOXbkkOONQ==" workbookSaltValue="sQywcgokmlc2UjBXHEjdx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<sst xmlns="http://schemas.openxmlformats.org/spreadsheetml/2006/main" count="236" uniqueCount="121">
  <si>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</si>
  <si>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</si>
  <si>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</si>
  <si>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</si>
  <si>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</si>
  <si>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</si>
  <si>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</si>
  <si>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</si>
  <si>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</si>
  <si>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</si>
  <si>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</si>
  <si>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</si>
  <si>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</si>
  <si>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</si>
  <si>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</si>
  <si>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</si>
  <si>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</si>
  <si>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</si>
  <si>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</si>
  <si>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</si>
  <si>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</si>
  <si>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</si>
  <si>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</si>
  <si>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</si>
  <si>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</si>
  <si>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</si>
  <si>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</si>
  <si>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</si>
  <si>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</si>
  <si>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</si>
  <si>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</si>
  <si>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</si>
  <si>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</si>
  <si>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</si>
  <si>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</si>
  <si>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</si>
  <si>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</si>
  <si>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</si>
  <si>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</si>
  <si>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</si>
  <si>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</si>
  <si>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</si>
  <si>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</si>
  <si>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</si>
  <si>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</si>
  <si>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</si>
  <si>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</si>
  <si>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</si>
  <si>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</si>
  <si>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</si>
  <si>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</si>
  <si>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</si>
  <si>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</si>
  <si>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</si>
  <si>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</si>
  <si>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</si>
  <si>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</si>
  <si>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</si>
  <si>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</si>
  <si>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</si>
  <si>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</si>
  <si>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</si>
  <si>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</si>
  <si>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</si>
  <si>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</si>
  <si>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</si>
  <si>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</si>
  <si>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</si>
  <si>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</si>
  <si>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</si>
  <si>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</si>
  <si>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</si>
  <si>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</si>
  <si>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</si>
  <si>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</si>
  <si>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</si>
  <si>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</si>
  <si>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</si>
  <si>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</si>
  <si>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</si>
  <si>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</si>
  <si>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</si>
  <si>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</si>
  <si>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</si>
  <si>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</si>
  <si>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</si>
  <si>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</si>
  <si>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</si>
  <si>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</si>
  <si>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</si>
  <si>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</si>
  <si>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</si>
  <si>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</si>
  <si>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</si>
  <si>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</si>
  <si>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</si>
  <si>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</si>
  <si>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</si>
  <si>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幸手市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</si>
  <si>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</si>
  <si>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</si>
  <si>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</si>
  <si>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</si>
  <si>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</si>
  <si>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</si>
  <si>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</si>
  <si>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</si>
  <si>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</si>
  <si>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</si>
  <si>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</si>
  <si>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</si>
  <si>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</si>
  <si>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</si>
  <si>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</si>
  <si>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</si>
  <si>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</si>
  <si>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</si>
  <si>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</si>
  <si>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農業集落排水事業は、水洗化率が90％台を推移しており、今後の収益について大幅な増加は見込めない状況です。そのなかで、経費回収率や汚水処理原価等の経営状況を示す数値については、類似団体平均値と比較すると良くない状態が依然続いております。また、今後、処理施設の老朽化により、使用料収入に対して維持管理に要する費用の支出増加が進むことで、資金運用が難しくなってくることが予想されます。
　このような経営状況を改善していく為に、今後も引き続き、個別計画に基づいた計画的な修繕を行う必要があります。また、経営状況の悪化を防ぐため、使用料の見直しを検討していく必要もあります。</t>
    <rPh sb="1" eb="2">
      <t>ホン</t>
    </rPh>
    <rPh sb="2" eb="3">
      <t>シ</t>
    </rPh>
    <rPh sb="10" eb="12">
      <t>ジギョウ</t>
    </rPh>
    <rPh sb="22" eb="23">
      <t>ダイ</t>
    </rPh>
    <rPh sb="24" eb="26">
      <t>スイイ</t>
    </rPh>
    <rPh sb="127" eb="129">
      <t>ショリ</t>
    </rPh>
    <rPh sb="139" eb="142">
      <t>シヨウリョウ</t>
    </rPh>
    <rPh sb="142" eb="144">
      <t>シュウニュウ</t>
    </rPh>
    <rPh sb="145" eb="146">
      <t>タイ</t>
    </rPh>
    <rPh sb="148" eb="150">
      <t>イジ</t>
    </rPh>
    <rPh sb="150" eb="152">
      <t>カンリ</t>
    </rPh>
    <rPh sb="153" eb="154">
      <t>ヨウ</t>
    </rPh>
    <rPh sb="156" eb="158">
      <t>ヒヨウ</t>
    </rPh>
    <rPh sb="159" eb="161">
      <t>シシュツ</t>
    </rPh>
    <rPh sb="161" eb="163">
      <t>ゾウカシヨウリョウミナオケントウ</t>
    </rPh>
    <rPh sb="217" eb="218">
      <t>ヒ</t>
    </rPh>
    <rPh sb="219" eb="220">
      <t>ツヅ</t>
    </rPh>
    <phoneticPr fontId="4"/>
  </si>
  <si>
    <t>①収益的収支比率については、毎年度100％を超えている状況ではありますが、総収益における繰入金の占める割合が高く、繰入金に依存した収支となっているため使用料の見直し等の経営改善の必要があります。なお、当年度の収益的収支比率が上昇したのは、主に繰入金が増加したことによるものです。
④当年度も企業債残高対事業規模比率が0%となったのは、地方債残高のうち一般会計が負担する額の算出方法を見直したことによるものです。このため類似団体平均値よりも低い数値となりましたが、使用料収入だけでは経営を賄えず一般会計からの繰入金に頼った収支になっていることに変わりはなく、使用料水準の適正化を図っていく必要があります。
⑤経費回収率については、類似団体平均値より下回っている状況です。汚水処理に係る費用を使用料で賄えていないため、使用料水準の適正化を図る必要があります。
⑥汚水処理原価については、類似団体平均値と比べて高い状況となっています。処理施設の老朽化により修繕が増加していくことが想定される為、個別計画に基づいた計画的な修繕を行う必要があります。
⑦施設利用率については、年々、減少傾向となっておりましたが、当年度は類似団体平均値を上回り、微増となりました。今後も増加に転じていくよう接続数向上に取組む必要があります。
⑧水洗化率については、類似団体平均値と比較して高い数値となっています。しかし、他の項目の状況を改善していく為にも、今後も継続して接続数を100％に近づけるよう取組む必要があります。</t>
    <rPh sb="1" eb="4">
      <t>シュウエキテキ</t>
    </rPh>
    <rPh sb="4" eb="6">
      <t>シュウシ</t>
    </rPh>
    <rPh sb="6" eb="8">
      <t>ヒリツ</t>
    </rPh>
    <rPh sb="14" eb="17">
      <t>マイネンド</t>
    </rPh>
    <rPh sb="22" eb="23">
      <t>コ</t>
    </rPh>
    <rPh sb="27" eb="29">
      <t>ジョウキョウ</t>
    </rPh>
    <rPh sb="37" eb="38">
      <t>ソウ</t>
    </rPh>
    <rPh sb="38" eb="40">
      <t>シュウエキ</t>
    </rPh>
    <rPh sb="44" eb="46">
      <t>クリイレ</t>
    </rPh>
    <rPh sb="46" eb="47">
      <t>キン</t>
    </rPh>
    <rPh sb="48" eb="49">
      <t>シ</t>
    </rPh>
    <rPh sb="51" eb="53">
      <t>ワリアイ</t>
    </rPh>
    <rPh sb="54" eb="55">
      <t>タカ</t>
    </rPh>
    <rPh sb="57" eb="59">
      <t>クリイレ</t>
    </rPh>
    <rPh sb="59" eb="60">
      <t>キン</t>
    </rPh>
    <rPh sb="61" eb="63">
      <t>イゾン</t>
    </rPh>
    <rPh sb="65" eb="67">
      <t>シュウシ</t>
    </rPh>
    <rPh sb="75" eb="78">
      <t>シヨウリョウ</t>
    </rPh>
    <rPh sb="79" eb="81">
      <t>ミナオ</t>
    </rPh>
    <rPh sb="82" eb="83">
      <t>トウ</t>
    </rPh>
    <rPh sb="84" eb="86">
      <t>ケイエイ</t>
    </rPh>
    <rPh sb="86" eb="88">
      <t>カイゼン</t>
    </rPh>
    <rPh sb="89" eb="91">
      <t>ヒツヨウ</t>
    </rPh>
    <rPh sb="104" eb="107">
      <t>シュウエキテキ</t>
    </rPh>
    <rPh sb="107" eb="109">
      <t>シュウシ</t>
    </rPh>
    <rPh sb="109" eb="111">
      <t>ヒリツ</t>
    </rPh>
    <rPh sb="119" eb="120">
      <t>オモ</t>
    </rPh>
    <rPh sb="121" eb="123">
      <t>クリイレ</t>
    </rPh>
    <rPh sb="123" eb="124">
      <t>キン</t>
    </rPh>
    <rPh sb="125" eb="127">
      <t>ゾウカ</t>
    </rPh>
    <rPh sb="141" eb="144">
      <t>トウネンド</t>
    </rPh>
    <rPh sb="145" eb="147">
      <t>キギョウ</t>
    </rPh>
    <rPh sb="147" eb="148">
      <t>サイ</t>
    </rPh>
    <rPh sb="148" eb="149">
      <t>ザン</t>
    </rPh>
    <rPh sb="149" eb="150">
      <t>タカ</t>
    </rPh>
    <rPh sb="150" eb="151">
      <t>タイ</t>
    </rPh>
    <rPh sb="151" eb="153">
      <t>ジギョウ</t>
    </rPh>
    <rPh sb="153" eb="155">
      <t>キボ</t>
    </rPh>
    <rPh sb="155" eb="157">
      <t>ヒリツ</t>
    </rPh>
    <rPh sb="167" eb="170">
      <t>チホウサイ</t>
    </rPh>
    <rPh sb="170" eb="172">
      <t>ザンダカ</t>
    </rPh>
    <rPh sb="175" eb="177">
      <t>イッパン</t>
    </rPh>
    <rPh sb="177" eb="179">
      <t>カイケイ</t>
    </rPh>
    <rPh sb="180" eb="182">
      <t>フタン</t>
    </rPh>
    <rPh sb="184" eb="185">
      <t>ガク</t>
    </rPh>
    <rPh sb="186" eb="188">
      <t>サンシュツ</t>
    </rPh>
    <rPh sb="188" eb="190">
      <t>ホウホウ</t>
    </rPh>
    <rPh sb="191" eb="193">
      <t>ミナオ</t>
    </rPh>
    <rPh sb="209" eb="211">
      <t>ルイジ</t>
    </rPh>
    <rPh sb="211" eb="213">
      <t>ダンタイ</t>
    </rPh>
    <rPh sb="213" eb="216">
      <t>ヘイキンチ</t>
    </rPh>
    <rPh sb="219" eb="220">
      <t>ヒク</t>
    </rPh>
    <rPh sb="221" eb="223">
      <t>スウチ</t>
    </rPh>
    <rPh sb="231" eb="234">
      <t>シヨウリョウ</t>
    </rPh>
    <rPh sb="234" eb="236">
      <t>シュウニュウ</t>
    </rPh>
    <rPh sb="240" eb="242">
      <t>ケイエイ</t>
    </rPh>
    <rPh sb="243" eb="244">
      <t>マカナ</t>
    </rPh>
    <rPh sb="246" eb="248">
      <t>イッパン</t>
    </rPh>
    <rPh sb="248" eb="250">
      <t>カイケイ</t>
    </rPh>
    <rPh sb="253" eb="255">
      <t>クリイレ</t>
    </rPh>
    <rPh sb="255" eb="256">
      <t>キン</t>
    </rPh>
    <rPh sb="257" eb="258">
      <t>タヨ</t>
    </rPh>
    <rPh sb="260" eb="262">
      <t>シュウシ</t>
    </rPh>
    <rPh sb="271" eb="272">
      <t>カ</t>
    </rPh>
    <rPh sb="278" eb="281">
      <t>シヨウリョウ</t>
    </rPh>
    <rPh sb="281" eb="283">
      <t>スイジュン</t>
    </rPh>
    <rPh sb="284" eb="287">
      <t>テキセイカ</t>
    </rPh>
    <rPh sb="288" eb="289">
      <t>ハカ</t>
    </rPh>
    <rPh sb="293" eb="295">
      <t>ヒツヨウ</t>
    </rPh>
    <rPh sb="303" eb="305">
      <t>ケイヒ</t>
    </rPh>
    <rPh sb="305" eb="307">
      <t>カイシュウ</t>
    </rPh>
    <rPh sb="307" eb="308">
      <t>リツ</t>
    </rPh>
    <rPh sb="314" eb="316">
      <t>ルイジ</t>
    </rPh>
    <rPh sb="316" eb="318">
      <t>ダンタイ</t>
    </rPh>
    <rPh sb="318" eb="321">
      <t>ヘイキンチ</t>
    </rPh>
    <rPh sb="323" eb="324">
      <t>シタ</t>
    </rPh>
    <rPh sb="324" eb="325">
      <t>マワ</t>
    </rPh>
    <rPh sb="329" eb="331">
      <t>ジョウキョウ</t>
    </rPh>
    <rPh sb="334" eb="336">
      <t>オスイ</t>
    </rPh>
    <rPh sb="336" eb="338">
      <t>ショリ</t>
    </rPh>
    <rPh sb="339" eb="340">
      <t>カカワ</t>
    </rPh>
    <rPh sb="341" eb="343">
      <t>ヒヨウ</t>
    </rPh>
    <rPh sb="344" eb="347">
      <t>シヨウリョウ</t>
    </rPh>
    <rPh sb="348" eb="349">
      <t>マカナ</t>
    </rPh>
    <rPh sb="357" eb="360">
      <t>シヨウリョウ</t>
    </rPh>
    <rPh sb="360" eb="362">
      <t>スイジュン</t>
    </rPh>
    <rPh sb="363" eb="365">
      <t>テキセイ</t>
    </rPh>
    <rPh sb="365" eb="366">
      <t>カ</t>
    </rPh>
    <rPh sb="367" eb="368">
      <t>ハカ</t>
    </rPh>
    <rPh sb="369" eb="370">
      <t>ヒツ</t>
    </rPh>
    <rPh sb="370" eb="371">
      <t>ヨウ</t>
    </rPh>
    <rPh sb="379" eb="381">
      <t>オスイ</t>
    </rPh>
    <rPh sb="381" eb="383">
      <t>ショリ</t>
    </rPh>
    <rPh sb="383" eb="385">
      <t>ゲンカ</t>
    </rPh>
    <rPh sb="391" eb="393">
      <t>ルイジ</t>
    </rPh>
    <rPh sb="393" eb="395">
      <t>ダンタイ</t>
    </rPh>
    <rPh sb="395" eb="398">
      <t>ヘイキンチ</t>
    </rPh>
    <rPh sb="399" eb="400">
      <t>クラ</t>
    </rPh>
    <rPh sb="402" eb="403">
      <t>タカ</t>
    </rPh>
    <rPh sb="404" eb="406">
      <t>ジョウキョウ</t>
    </rPh>
    <rPh sb="414" eb="416">
      <t>ショリ</t>
    </rPh>
    <rPh sb="416" eb="418">
      <t>シセツ</t>
    </rPh>
    <rPh sb="419" eb="421">
      <t>ロウキュウ</t>
    </rPh>
    <rPh sb="421" eb="422">
      <t>カ</t>
    </rPh>
    <rPh sb="425" eb="427">
      <t>シュウゼン</t>
    </rPh>
    <rPh sb="428" eb="430">
      <t>ゾウカ</t>
    </rPh>
    <rPh sb="437" eb="439">
      <t>ソウテイ</t>
    </rPh>
    <rPh sb="442" eb="443">
      <t>タメ</t>
    </rPh>
    <rPh sb="444" eb="446">
      <t>コベツ</t>
    </rPh>
    <rPh sb="446" eb="448">
      <t>ケイカク</t>
    </rPh>
    <rPh sb="449" eb="450">
      <t>モト</t>
    </rPh>
    <rPh sb="453" eb="456">
      <t>ケイカクテキ</t>
    </rPh>
    <rPh sb="457" eb="459">
      <t>シュウゼン</t>
    </rPh>
    <rPh sb="460" eb="461">
      <t>オコナ</t>
    </rPh>
    <rPh sb="462" eb="464">
      <t>ヒツヨウ</t>
    </rPh>
    <rPh sb="472" eb="474">
      <t>シセツ</t>
    </rPh>
    <rPh sb="474" eb="476">
      <t>リヨウ</t>
    </rPh>
    <rPh sb="476" eb="477">
      <t>リツ</t>
    </rPh>
    <rPh sb="483" eb="485">
      <t>ネンネン</t>
    </rPh>
    <rPh sb="486" eb="488">
      <t>ゲンショウ</t>
    </rPh>
    <rPh sb="488" eb="490">
      <t>ケイコウ</t>
    </rPh>
    <rPh sb="501" eb="504">
      <t>トウネンド</t>
    </rPh>
    <rPh sb="505" eb="507">
      <t>ルイジ</t>
    </rPh>
    <rPh sb="507" eb="509">
      <t>ダンタイ</t>
    </rPh>
    <rPh sb="509" eb="512">
      <t>ヘイキンチ</t>
    </rPh>
    <rPh sb="513" eb="515">
      <t>ウワマワ</t>
    </rPh>
    <rPh sb="517" eb="519">
      <t>ビゾウ</t>
    </rPh>
    <rPh sb="526" eb="528">
      <t>コンゴ</t>
    </rPh>
    <rPh sb="529" eb="531">
      <t>ゾウカ</t>
    </rPh>
    <rPh sb="532" eb="533">
      <t>テン</t>
    </rPh>
    <rPh sb="539" eb="541">
      <t>セツゾク</t>
    </rPh>
    <rPh sb="541" eb="542">
      <t>スウ</t>
    </rPh>
    <rPh sb="542" eb="544">
      <t>コウジョウ</t>
    </rPh>
    <rPh sb="545" eb="546">
      <t>ト</t>
    </rPh>
    <rPh sb="546" eb="547">
      <t>ク</t>
    </rPh>
    <rPh sb="548" eb="550">
      <t>ヒツヨウ</t>
    </rPh>
    <rPh sb="558" eb="561">
      <t>スイセンカ</t>
    </rPh>
    <rPh sb="561" eb="562">
      <t>リツ</t>
    </rPh>
    <rPh sb="568" eb="570">
      <t>ルイジ</t>
    </rPh>
    <rPh sb="570" eb="572">
      <t>ダンタイ</t>
    </rPh>
    <rPh sb="572" eb="575">
      <t>ヘイキンチ</t>
    </rPh>
    <rPh sb="576" eb="578">
      <t>ヒカク</t>
    </rPh>
    <rPh sb="580" eb="581">
      <t>タカ</t>
    </rPh>
    <rPh sb="582" eb="584">
      <t>スウチ</t>
    </rPh>
    <rPh sb="596" eb="597">
      <t>ホカ</t>
    </rPh>
    <rPh sb="598" eb="600">
      <t>コウモク</t>
    </rPh>
    <rPh sb="601" eb="603">
      <t>ジョウキョウ</t>
    </rPh>
    <rPh sb="604" eb="606">
      <t>カイゼン</t>
    </rPh>
    <rPh sb="614" eb="616">
      <t>コンゴ</t>
    </rPh>
    <rPh sb="617" eb="619">
      <t>ケイゾク</t>
    </rPh>
    <rPh sb="621" eb="623">
      <t>セツゾク</t>
    </rPh>
    <rPh sb="623" eb="624">
      <t>スウ</t>
    </rPh>
    <rPh sb="630" eb="631">
      <t>チカ</t>
    </rPh>
    <rPh sb="636" eb="637">
      <t>ト</t>
    </rPh>
    <rPh sb="637" eb="638">
      <t>ク</t>
    </rPh>
    <rPh sb="639" eb="641">
      <t>ヒツヨウ</t>
    </rPh>
    <phoneticPr fontId="4"/>
  </si>
  <si>
    <t>　本市の農業集落排水処理施設については、平成19年度から供用開始をしており、14年が経過しています。
　現在、管渠については、耐用年数を超えている箇所はなく老朽化による影響はありませんが、処理施設において、一部耐用年数を超えている設備がありますので、今後も引き続き、個別計画に基づいた計画的な修繕を行う必要があります。</t>
    <rPh sb="63" eb="65">
      <t>タイヨウ</t>
    </rPh>
    <rPh sb="65" eb="67">
      <t>ネンスウ</t>
    </rPh>
    <rPh sb="68" eb="69">
      <t>コ</t>
    </rPh>
    <rPh sb="73" eb="75">
      <t>カショ</t>
    </rPh>
    <rPh sb="84" eb="86">
      <t>エイキョウ</t>
    </rPh>
    <rPh sb="110" eb="111">
      <t>コ</t>
    </rPh>
    <rPh sb="125" eb="127">
      <t>コンゴ</t>
    </rPh>
    <rPh sb="128" eb="129">
      <t>ヒ</t>
    </rPh>
    <rPh sb="130" eb="131">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</si>
</sst>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89-4C81-9CCC-824CE421637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BD89-4C81-9CCC-824CE421637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103.77</c:v>
                </c:pt>
                <c:pt idx="1">
                  <c:v>103.31</c:v>
                </c:pt>
                <c:pt idx="2">
                  <c:v>102.64</c:v>
                </c:pt>
                <c:pt idx="3">
                  <c:v>104.2</c:v>
                </c:pt>
                <c:pt idx="4">
                  <c:v>107.42</c:v>
                </c:pt>
              </c:numCache>
            </c:numRef>
          </c:val>
          <c:extLst>
            <c:ext xmlns:c16="http://schemas.microsoft.com/office/drawing/2014/chart" uri="{C3380CC4-5D6E-409C-BE32-E72D297353CC}">
              <c16:uniqueId val="{00000000-DA16-492F-9237-303A49CD28F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16-492F-9237-303A49CD28F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69-43EE-9A04-2D731FF316A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69-43EE-9A04-2D731FF316A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D0-497A-912D-7B94CCF3736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D0-497A-912D-7B94CCF3736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FA-49F0-903D-426552A1C9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FA-49F0-903D-426552A1C9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49-4B26-8542-D3CC69CBE8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49-4B26-8542-D3CC69CBE8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4205.66</c:v>
                </c:pt>
                <c:pt idx="1">
                  <c:v>3944.55</c:v>
                </c:pt>
                <c:pt idx="2">
                  <c:v>3731.52</c:v>
                </c:pt>
                <c:pt idx="3" formatCode="#,##0.00;&quot;△&quot;#,##0.00">
                  <c:v>0</c:v>
                </c:pt>
                <c:pt idx="4" formatCode="#,##0.00;&quot;△&quot;#,##0.00">
                  <c:v>0</c:v>
                </c:pt>
              </c:numCache>
            </c:numRef>
          </c:val>
          <c:extLst>
            <c:ext xmlns:c16="http://schemas.microsoft.com/office/drawing/2014/chart" uri="{C3380CC4-5D6E-409C-BE32-E72D297353CC}">
              <c16:uniqueId val="{00000000-BDA3-4EAF-9265-4F93FE11572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713.28</c:v>
                </c:pt>
                <c:pt idx="3">
                  <c:v>673.08</c:v>
                </c:pt>
                <c:pt idx="4">
                  <c:v>746.98</c:v>
                </c:pt>
              </c:numCache>
            </c:numRef>
          </c:val>
          <c:smooth val="0"/>
          <c:extLst>
            <c:ext xmlns:c16="http://schemas.microsoft.com/office/drawing/2014/chart" uri="{C3380CC4-5D6E-409C-BE32-E72D297353CC}">
              <c16:uniqueId val="{00000001-BDA3-4EAF-9265-4F93FE11572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14.32</c:v>
                </c:pt>
                <c:pt idx="1">
                  <c:v>11.88</c:v>
                </c:pt>
                <c:pt idx="2">
                  <c:v>25.17</c:v>
                </c:pt>
                <c:pt idx="3">
                  <c:v>25.17</c:v>
                </c:pt>
                <c:pt idx="4">
                  <c:v>22.61</c:v>
                </c:pt>
              </c:numCache>
            </c:numRef>
          </c:val>
          <c:extLst>
            <c:ext xmlns:c16="http://schemas.microsoft.com/office/drawing/2014/chart" uri="{C3380CC4-5D6E-409C-BE32-E72D297353CC}">
              <c16:uniqueId val="{00000000-1E54-4599-B100-6D1E9884BF0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40.75</c:v>
                </c:pt>
                <c:pt idx="3">
                  <c:v>42.44</c:v>
                </c:pt>
                <c:pt idx="4">
                  <c:v>40.49</c:v>
                </c:pt>
              </c:numCache>
            </c:numRef>
          </c:val>
          <c:smooth val="0"/>
          <c:extLst>
            <c:ext xmlns:c16="http://schemas.microsoft.com/office/drawing/2014/chart" uri="{C3380CC4-5D6E-409C-BE32-E72D297353CC}">
              <c16:uniqueId val="{00000001-1E54-4599-B100-6D1E9884BF0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857.53</c:v>
                </c:pt>
                <c:pt idx="1">
                  <c:v>1035.1500000000001</c:v>
                </c:pt>
                <c:pt idx="2">
                  <c:v>503.91</c:v>
                </c:pt>
                <c:pt idx="3">
                  <c:v>516.84</c:v>
                </c:pt>
                <c:pt idx="4">
                  <c:v>570.41999999999996</c:v>
                </c:pt>
              </c:numCache>
            </c:numRef>
          </c:val>
          <c:extLst>
            <c:ext xmlns:c16="http://schemas.microsoft.com/office/drawing/2014/chart" uri="{C3380CC4-5D6E-409C-BE32-E72D297353CC}">
              <c16:uniqueId val="{00000000-F855-416F-A268-0E02D289DC1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311.70999999999998</c:v>
                </c:pt>
                <c:pt idx="3">
                  <c:v>284.54000000000002</c:v>
                </c:pt>
                <c:pt idx="4">
                  <c:v>274.54000000000002</c:v>
                </c:pt>
              </c:numCache>
            </c:numRef>
          </c:val>
          <c:smooth val="0"/>
          <c:extLst>
            <c:ext xmlns:c16="http://schemas.microsoft.com/office/drawing/2014/chart" uri="{C3380CC4-5D6E-409C-BE32-E72D297353CC}">
              <c16:uniqueId val="{00000001-F855-416F-A268-0E02D289DC1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43.4</c:v>
                </c:pt>
                <c:pt idx="1">
                  <c:v>42.98</c:v>
                </c:pt>
                <c:pt idx="2">
                  <c:v>42.55</c:v>
                </c:pt>
                <c:pt idx="3">
                  <c:v>41.28</c:v>
                </c:pt>
                <c:pt idx="4">
                  <c:v>42.13</c:v>
                </c:pt>
              </c:numCache>
            </c:numRef>
          </c:val>
          <c:extLst>
            <c:ext xmlns:c16="http://schemas.microsoft.com/office/drawing/2014/chart" uri="{C3380CC4-5D6E-409C-BE32-E72D297353CC}">
              <c16:uniqueId val="{00000000-5FD9-4672-9C5B-9CD591FC6A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43.38</c:v>
                </c:pt>
                <c:pt idx="3">
                  <c:v>42.33</c:v>
                </c:pt>
                <c:pt idx="4">
                  <c:v>41.66</c:v>
                </c:pt>
              </c:numCache>
            </c:numRef>
          </c:val>
          <c:smooth val="0"/>
          <c:extLst>
            <c:ext xmlns:c16="http://schemas.microsoft.com/office/drawing/2014/chart" uri="{C3380CC4-5D6E-409C-BE32-E72D297353CC}">
              <c16:uniqueId val="{00000001-5FD9-4672-9C5B-9CD591FC6A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92.18</c:v>
                </c:pt>
                <c:pt idx="1">
                  <c:v>91.04</c:v>
                </c:pt>
                <c:pt idx="2">
                  <c:v>91.15</c:v>
                </c:pt>
                <c:pt idx="3">
                  <c:v>90</c:v>
                </c:pt>
                <c:pt idx="4">
                  <c:v>91.67</c:v>
                </c:pt>
              </c:numCache>
            </c:numRef>
          </c:val>
          <c:extLst>
            <c:ext xmlns:c16="http://schemas.microsoft.com/office/drawing/2014/chart" uri="{C3380CC4-5D6E-409C-BE32-E72D297353CC}">
              <c16:uniqueId val="{00000000-7627-4C1F-982E-8E49CBF2998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62.02</c:v>
                </c:pt>
                <c:pt idx="3">
                  <c:v>62.5</c:v>
                </c:pt>
                <c:pt idx="4">
                  <c:v>58.77</c:v>
                </c:pt>
              </c:numCache>
            </c:numRef>
          </c:val>
          <c:smooth val="0"/>
          <c:extLst>
            <c:ext xmlns:c16="http://schemas.microsoft.com/office/drawing/2014/chart" uri="{C3380CC4-5D6E-409C-BE32-E72D297353CC}">
              <c16:uniqueId val="{00000001-7627-4C1F-982E-8E49CBF2998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Z88" sqref="BZ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幸手市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tr">
        <f>データ!$M$6</f>
        <v>非設置</v>
      </c>
      <c r="AE8" s="73"/>
      <c r="AF8" s="73"/>
      <c r="AG8" s="73"/>
      <c r="AH8" s="73"/>
      <c r="AI8" s="73"/>
      <c r="AJ8" s="73"/>
      <c r="AK8" s="3"/>
      <c r="AL8" s="69">
        <f>データ!S6</f>
        <v>50256</v>
      </c>
      <c r="AM8" s="69"/>
      <c r="AN8" s="69"/>
      <c r="AO8" s="69"/>
      <c r="AP8" s="69"/>
      <c r="AQ8" s="69"/>
      <c r="AR8" s="69"/>
      <c r="AS8" s="69"/>
      <c r="AT8" s="68">
        <f>データ!T6</f>
        <v>33.93</v>
      </c>
      <c r="AU8" s="68"/>
      <c r="AV8" s="68"/>
      <c r="AW8" s="68"/>
      <c r="AX8" s="68"/>
      <c r="AY8" s="68"/>
      <c r="AZ8" s="68"/>
      <c r="BA8" s="68"/>
      <c r="BB8" s="68">
        <f>データ!U6</f>
        <v>1481.17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0.79</v>
      </c>
      <c r="Q10" s="68"/>
      <c r="R10" s="68"/>
      <c r="S10" s="68"/>
      <c r="T10" s="68"/>
      <c r="U10" s="68"/>
      <c r="V10" s="68"/>
      <c r="W10" s="68">
        <f>データ!Q6</f>
        <v>100</v>
      </c>
      <c r="X10" s="68"/>
      <c r="Y10" s="68"/>
      <c r="Z10" s="68"/>
      <c r="AA10" s="68"/>
      <c r="AB10" s="68"/>
      <c r="AC10" s="68"/>
      <c r="AD10" s="69">
        <f>データ!R6</f>
        <v>3190</v>
      </c>
      <c r="AE10" s="69"/>
      <c r="AF10" s="69"/>
      <c r="AG10" s="69"/>
      <c r="AH10" s="69"/>
      <c r="AI10" s="69"/>
      <c r="AJ10" s="69"/>
      <c r="AK10" s="2"/>
      <c r="AL10" s="69">
        <f>データ!V6</f>
        <v>396</v>
      </c>
      <c r="AM10" s="69"/>
      <c r="AN10" s="69"/>
      <c r="AO10" s="69"/>
      <c r="AP10" s="69"/>
      <c r="AQ10" s="69"/>
      <c r="AR10" s="69"/>
      <c r="AS10" s="69"/>
      <c r="AT10" s="68">
        <f>データ!W6</f>
        <v>0.42</v>
      </c>
      <c r="AU10" s="68"/>
      <c r="AV10" s="68"/>
      <c r="AW10" s="68"/>
      <c r="AX10" s="68"/>
      <c r="AY10" s="68"/>
      <c r="AZ10" s="68"/>
      <c r="BA10" s="68"/>
      <c r="BB10" s="68">
        <f>データ!X6</f>
        <v>942.86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4tZ0PsziwLdPr88b1AizAEm/6FcjtWRn0dfsKJsywqdbZ/MERAXfbHhkNrGpiAJg9fYz35UqrV/PuXpbyvxz0w==" saltValue="gF2P/JFAnw7ZCLHzS13q5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45:BZ46"/>
    <mergeCell ref="BL16:BZ44"/>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112402</v>
      </c>
      <c r="D6" s="33">
        <f t="shared" si="3"/>
        <v>47</v>
      </c>
      <c r="E6" s="33">
        <f t="shared" si="3"/>
        <v>17</v>
      </c>
      <c r="F6" s="33">
        <f t="shared" si="3"/>
        <v>5</v>
      </c>
      <c r="G6" s="33">
        <f t="shared" si="3"/>
        <v>0</v>
      </c>
      <c r="H6" s="33" t="str">
        <f t="shared" si="3"/>
        <v>埼玉県　幸手市</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0.79</v>
      </c>
      <c r="Q6" s="34">
        <f t="shared" si="3"/>
        <v>100</v>
      </c>
      <c r="R6" s="34">
        <f t="shared" si="3"/>
        <v>3190</v>
      </c>
      <c r="S6" s="34">
        <f t="shared" si="3"/>
        <v>50256</v>
      </c>
      <c r="T6" s="34">
        <f t="shared" si="3"/>
        <v>33.93</v>
      </c>
      <c r="U6" s="34">
        <f t="shared" si="3"/>
        <v>1481.17</v>
      </c>
      <c r="V6" s="34">
        <f t="shared" si="3"/>
        <v>396</v>
      </c>
      <c r="W6" s="34">
        <f t="shared" si="3"/>
        <v>0.42</v>
      </c>
      <c r="X6" s="34">
        <f t="shared" si="3"/>
        <v>942.86</v>
      </c>
      <c r="Y6" s="35">
        <f>IF(Y7="",NA(),Y7)</f>
        <v>103.77</v>
      </c>
      <c r="Z6" s="35">
        <f t="shared" ref="Z6:AH6" si="4">IF(Z7="",NA(),Z7)</f>
        <v>103.31</v>
      </c>
      <c r="AA6" s="35">
        <f t="shared" si="4"/>
        <v>102.64</v>
      </c>
      <c r="AB6" s="35">
        <f t="shared" si="4"/>
        <v>104.2</v>
      </c>
      <c r="AC6" s="35">
        <f t="shared" si="4"/>
        <v>107.42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4205.66</v>
      </c>
      <c r="BG6" s="35">
        <f t="shared" ref="BG6:BO6" si="7">IF(BG7="",NA(),BG7)</f>
        <v>3944.55</v>
      </c>
      <c r="BH6" s="35">
        <f t="shared" si="7"/>
        <v>3731.52</v>
      </c>
      <c r="BI6" s="34">
        <f t="shared" si="7"/>
        <v>0</v>
      </c>
      <c r="BJ6" s="34">
        <f t="shared" si="7"/>
        <v>0</v>
      </c>
      <c r="BK6" s="35">
        <f t="shared" si="7"/>
        <v>1051.43</v>
      </c>
      <c r="BL6" s="35">
        <f t="shared" si="7"/>
        <v>982.29</v>
      </c>
      <c r="BM6" s="35">
        <f t="shared" si="7"/>
        <v>713.28</v>
      </c>
      <c r="BN6" s="35">
        <f t="shared" si="7"/>
        <v>673.08</v>
      </c>
      <c r="BO6" s="35">
        <f t="shared" si="7"/>
        <v>746.98</v>
      </c>
      <c r="BP6" s="34" t="str">
        <f>IF(BP7="","",IF(BP7="-","【-】","【"&amp;SUBSTITUTE(TEXT(BP7,"#,##0.00"),"-","△")&amp;"】"))</f>
        <v>【832.52】</v>
      </c>
      <c r="BQ6" s="35">
        <f>IF(BQ7="",NA(),BQ7)</f>
        <v>14.32</v>
      </c>
      <c r="BR6" s="35">
        <f t="shared" ref="BR6:BZ6" si="8">IF(BR7="",NA(),BR7)</f>
        <v>11.88</v>
      </c>
      <c r="BS6" s="35">
        <f t="shared" si="8"/>
        <v>25.17</v>
      </c>
      <c r="BT6" s="35">
        <f t="shared" si="8"/>
        <v>25.17</v>
      </c>
      <c r="BU6" s="35">
        <f t="shared" si="8"/>
        <v>22.61</v>
      </c>
      <c r="BV6" s="35">
        <f t="shared" si="8"/>
        <v>40.06</v>
      </c>
      <c r="BW6" s="35">
        <f t="shared" si="8"/>
        <v>41.25</v>
      </c>
      <c r="BX6" s="35">
        <f t="shared" si="8"/>
        <v>40.75</v>
      </c>
      <c r="BY6" s="35">
        <f t="shared" si="8"/>
        <v>42.44</v>
      </c>
      <c r="BZ6" s="35">
        <f t="shared" si="8"/>
        <v>40.49</v>
      </c>
      <c r="CA6" s="34" t="str">
        <f>IF(CA7="","",IF(CA7="-","【-】","【"&amp;SUBSTITUTE(TEXT(CA7,"#,##0.00"),"-","△")&amp;"】"))</f>
        <v>【60.94】</v>
      </c>
      <c r="CB6" s="35">
        <f>IF(CB7="",NA(),CB7)</f>
        <v>857.53</v>
      </c>
      <c r="CC6" s="35">
        <f t="shared" ref="CC6:CK6" si="9">IF(CC7="",NA(),CC7)</f>
        <v>1035.1500000000001</v>
      </c>
      <c r="CD6" s="35">
        <f t="shared" si="9"/>
        <v>503.91</v>
      </c>
      <c r="CE6" s="35">
        <f t="shared" si="9"/>
        <v>516.84</v>
      </c>
      <c r="CF6" s="35">
        <f t="shared" si="9"/>
        <v>570.41999999999996</v>
      </c>
      <c r="CG6" s="35">
        <f t="shared" si="9"/>
        <v>355.22</v>
      </c>
      <c r="CH6" s="35">
        <f t="shared" si="9"/>
        <v>334.48</v>
      </c>
      <c r="CI6" s="35">
        <f t="shared" si="9"/>
        <v>311.70999999999998</v>
      </c>
      <c r="CJ6" s="35">
        <f t="shared" si="9"/>
        <v>284.54000000000002</v>
      </c>
      <c r="CK6" s="35">
        <f t="shared" si="9"/>
        <v>274.54000000000002</v>
      </c>
      <c r="CL6" s="34" t="str">
        <f>IF(CL7="","",IF(CL7="-","【-】","【"&amp;SUBSTITUTE(TEXT(CL7,"#,##0.00"),"-","△")&amp;"】"))</f>
        <v>【253.04】</v>
      </c>
      <c r="CM6" s="35">
        <f>IF(CM7="",NA(),CM7)</f>
        <v>43.4</v>
      </c>
      <c r="CN6" s="35">
        <f t="shared" ref="CN6:CV6" si="10">IF(CN7="",NA(),CN7)</f>
        <v>42.98</v>
      </c>
      <c r="CO6" s="35">
        <f t="shared" si="10"/>
        <v>42.55</v>
      </c>
      <c r="CP6" s="35">
        <f t="shared" si="10"/>
        <v>41.28</v>
      </c>
      <c r="CQ6" s="35">
        <f t="shared" si="10"/>
        <v>42.13</v>
      </c>
      <c r="CR6" s="35">
        <f t="shared" si="10"/>
        <v>42.84</v>
      </c>
      <c r="CS6" s="35">
        <f t="shared" si="10"/>
        <v>40.93</v>
      </c>
      <c r="CT6" s="35">
        <f t="shared" si="10"/>
        <v>43.38</v>
      </c>
      <c r="CU6" s="35">
        <f t="shared" si="10"/>
        <v>42.33</v>
      </c>
      <c r="CV6" s="35">
        <f t="shared" si="10"/>
        <v>41.66</v>
      </c>
      <c r="CW6" s="34" t="str">
        <f>IF(CW7="","",IF(CW7="-","【-】","【"&amp;SUBSTITUTE(TEXT(CW7,"#,##0.00"),"-","△")&amp;"】"))</f>
        <v>【54.84】</v>
      </c>
      <c r="CX6" s="35">
        <f>IF(CX7="",NA(),CX7)</f>
        <v>92.18</v>
      </c>
      <c r="CY6" s="35">
        <f t="shared" ref="CY6:DG6" si="11">IF(CY7="",NA(),CY7)</f>
        <v>91.04</v>
      </c>
      <c r="CZ6" s="35">
        <f t="shared" si="11"/>
        <v>91.15</v>
      </c>
      <c r="DA6" s="35">
        <f t="shared" si="11"/>
        <v>90</v>
      </c>
      <c r="DB6" s="35">
        <f t="shared" si="11"/>
        <v>91.67</v>
      </c>
      <c r="DC6" s="35">
        <f t="shared" si="11"/>
        <v>66.3</v>
      </c>
      <c r="DD6" s="35">
        <f t="shared" si="11"/>
        <v>62.73</v>
      </c>
      <c r="DE6" s="35">
        <f t="shared" si="11"/>
        <v>62.02</v>
      </c>
      <c r="DF6" s="35">
        <f t="shared" si="11"/>
        <v>62.5</v>
      </c>
      <c r="DG6" s="35">
        <f t="shared" si="11"/>
        <v>58.77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4">
        <f t="shared" si="14"/>
        <v>0</v>
      </c>
      <c r="EL6" s="35">
        <f t="shared" si="14"/>
        <v>0.04</v>
      </c>
      <c r="EM6" s="34">
        <f t="shared" si="14"/>
        <v>0</v>
      </c>
      <c r="EN6" s="34">
        <f t="shared" si="14"/>
        <v>0</v>
      </c>
      <c r="EO6" s="34" t="str">
        <f>IF(EO7="","",IF(EO7="-","【-】","【"&amp;SUBSTITUTE(TEXT(EO7,"#,##0.00"),"-","△")&amp;"】"))</f>
        <v>【0.16】</v>
      </c>
    </row>
    <row r="7" spans="1:145" s="36" customFormat="1" x14ac:dyDescent="0.15">
      <c r="A7" s="28"/>
      <c r="B7" s="37">
        <v>2020</v>
      </c>
      <c r="C7" s="37">
        <v>112402</v>
      </c>
      <c r="D7" s="37">
        <v>47</v>
      </c>
      <c r="E7" s="37">
        <v>17</v>
      </c>
      <c r="F7" s="37">
        <v>5</v>
      </c>
      <c r="G7" s="37">
        <v>0</v>
      </c>
      <c r="H7" s="37" t="s">
        <v>98</v>
      </c>
      <c r="I7" s="37" t="s">
        <v>99</v>
      </c>
      <c r="J7" s="37" t="s">
        <v>100</v>
      </c>
      <c r="K7" s="37" t="s">
        <v>101</v>
      </c>
      <c r="L7" s="37" t="s">
        <v>102</v>
      </c>
      <c r="M7" s="37" t="s">
        <v>103</v>
      </c>
      <c r="N7" s="38" t="s">
        <v>104</v>
      </c>
      <c r="O7" s="38" t="s">
        <v>105</v>
      </c>
      <c r="P7" s="38">
        <v>0.79</v>
      </c>
      <c r="Q7" s="38">
        <v>100</v>
      </c>
      <c r="R7" s="38">
        <v>3190</v>
      </c>
      <c r="S7" s="38">
        <v>50256</v>
      </c>
      <c r="T7" s="38">
        <v>33.93</v>
      </c>
      <c r="U7" s="38">
        <v>1481.17</v>
      </c>
      <c r="V7" s="38">
        <v>396</v>
      </c>
      <c r="W7" s="38">
        <v>0.42</v>
      </c>
      <c r="X7" s="38">
        <v>942.86</v>
      </c>
      <c r="Y7" s="38">
        <v>103.77</v>
      </c>
      <c r="Z7" s="38">
        <v>103.31</v>
      </c>
      <c r="AA7" s="38">
        <v>102.64</v>
      </c>
      <c r="AB7" s="38">
        <v>104.2</v>
      </c>
      <c r="AC7" s="38">
        <v>107.42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4205.66</v>
      </c>
      <c r="BG7" s="38">
        <v>3944.55</v>
      </c>
      <c r="BH7" s="38">
        <v>3731.52</v>
      </c>
      <c r="BI7" s="38">
        <v>0</v>
      </c>
      <c r="BJ7" s="38">
        <v>0</v>
      </c>
      <c r="BK7" s="38">
        <v>1051.43</v>
      </c>
      <c r="BL7" s="38">
        <v>982.29</v>
      </c>
      <c r="BM7" s="38">
        <v>713.28</v>
      </c>
      <c r="BN7" s="38">
        <v>673.08</v>
      </c>
      <c r="BO7" s="38">
        <v>746.98</v>
      </c>
      <c r="BP7" s="38">
        <v>832.52</v>
      </c>
      <c r="BQ7" s="38">
        <v>14.32</v>
      </c>
      <c r="BR7" s="38">
        <v>11.88</v>
      </c>
      <c r="BS7" s="38">
        <v>25.17</v>
      </c>
      <c r="BT7" s="38">
        <v>25.17</v>
      </c>
      <c r="BU7" s="38">
        <v>22.61</v>
      </c>
      <c r="BV7" s="38">
        <v>40.06</v>
      </c>
      <c r="BW7" s="38">
        <v>41.25</v>
      </c>
      <c r="BX7" s="38">
        <v>40.75</v>
      </c>
      <c r="BY7" s="38">
        <v>42.44</v>
      </c>
      <c r="BZ7" s="38">
        <v>40.49</v>
      </c>
      <c r="CA7" s="38">
        <v>60.94</v>
      </c>
      <c r="CB7" s="38">
        <v>857.53</v>
      </c>
      <c r="CC7" s="38">
        <v>1035.1500000000001</v>
      </c>
      <c r="CD7" s="38">
        <v>503.91</v>
      </c>
      <c r="CE7" s="38">
        <v>516.84</v>
      </c>
      <c r="CF7" s="38">
        <v>570.41999999999996</v>
      </c>
      <c r="CG7" s="38">
        <v>355.22</v>
      </c>
      <c r="CH7" s="38">
        <v>334.48</v>
      </c>
      <c r="CI7" s="38">
        <v>311.70999999999998</v>
      </c>
      <c r="CJ7" s="38">
        <v>284.54000000000002</v>
      </c>
      <c r="CK7" s="38">
        <v>274.54000000000002</v>
      </c>
      <c r="CL7" s="38">
        <v>253.04</v>
      </c>
      <c r="CM7" s="38">
        <v>43.4</v>
      </c>
      <c r="CN7" s="38">
        <v>42.98</v>
      </c>
      <c r="CO7" s="38">
        <v>42.55</v>
      </c>
      <c r="CP7" s="38">
        <v>41.28</v>
      </c>
      <c r="CQ7" s="38">
        <v>42.13</v>
      </c>
      <c r="CR7" s="38">
        <v>42.84</v>
      </c>
      <c r="CS7" s="38">
        <v>40.93</v>
      </c>
      <c r="CT7" s="38">
        <v>43.38</v>
      </c>
      <c r="CU7" s="38">
        <v>42.33</v>
      </c>
      <c r="CV7" s="38">
        <v>41.66</v>
      </c>
      <c r="CW7" s="38">
        <v>54.84</v>
      </c>
      <c r="CX7" s="38">
        <v>92.18</v>
      </c>
      <c r="CY7" s="38">
        <v>91.04</v>
      </c>
      <c r="CZ7" s="38">
        <v>91.15</v>
      </c>
      <c r="DA7" s="38">
        <v>90</v>
      </c>
      <c r="DB7" s="38">
        <v>91.67</v>
      </c>
      <c r="DC7" s="38">
        <v>66.3</v>
      </c>
      <c r="DD7" s="38">
        <v>62.73</v>
      </c>
      <c r="DE7" s="38">
        <v>62.02</v>
      </c>
      <c r="DF7" s="38">
        <v>62.5</v>
      </c>
      <c r="DG7" s="38">
        <v>58.77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v>
      </c>
      <c r="EL7" s="38">
        <v>0.04</v>
      </c>
      <c r="EM7" s="38">
        <v>0</v>
      </c>
      <c r="EN7" s="38">
        <v>0</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猿橋 弘孝</cp:lastModifiedBy>
  <cp:lastPrinted>2022-01-30T01:52:09Z</cp:lastPrinted>
  <dcterms:created xsi:type="dcterms:W3CDTF">2021-12-03T07:57:04Z</dcterms:created>
  <dcterms:modified xsi:type="dcterms:W3CDTF">2022-01-31T07:00:27Z</dcterms:modified>
  <cp:category/>
</cp:coreProperties>
</file>