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7.0.5\3060下水道課\管理担当\☆調査関係\☆埼玉県　関係\☆市町村課関係\210114公営企業に係る経営比較分析表（令和元年度決算）の分析等について\提出（農集）\"/>
    </mc:Choice>
  </mc:AlternateContent>
  <xr:revisionPtr revIDLastSave="0" documentId="13_ncr:1_{7AE6D0A1-B481-4FF3-894B-100AAF915CAC}" xr6:coauthVersionLast="36" xr6:coauthVersionMax="36" xr10:uidLastSave="{00000000-0000-0000-0000-000000000000}"/>
  <workbookProtection workbookAlgorithmName="SHA-512" workbookHashValue="KmukIDsInglrMF3spyq0DYIsOIuvDrX0v0nvX9k75oVpklnC7ABb1hkv2emFVj4Uu7qvH8hxTNEMLiTgA9QbYQ==" workbookSaltValue="Pr91ggWL8FLaZNSGxkUsR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<sst xmlns="http://schemas.openxmlformats.org/spreadsheetml/2006/main" count="236" uniqueCount="118">
  <si>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</si>
  <si>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</si>
  <si>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</si>
  <si>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</si>
  <si>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</si>
  <si>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</si>
  <si>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</si>
  <si>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</si>
  <si>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</si>
  <si>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</si>
  <si>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</si>
  <si>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</si>
  <si>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</si>
  <si>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</si>
  <si>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</si>
  <si>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</si>
  <si>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</si>
  <si>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</si>
  <si>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</si>
  <si>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</si>
  <si>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</si>
  <si>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</si>
  <si>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</si>
  <si>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</si>
  <si>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</si>
  <si>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</si>
  <si>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</si>
  <si>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</si>
  <si>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</si>
  <si>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</si>
  <si>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</si>
  <si>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</si>
  <si>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</si>
  <si>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</si>
  <si>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</si>
  <si>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</si>
  <si>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</si>
  <si>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</si>
  <si>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</si>
  <si>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</si>
  <si>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</si>
  <si>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</si>
  <si>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</si>
  <si>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</si>
  <si>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</si>
  <si>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</si>
  <si>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</si>
  <si>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</si>
  <si>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</si>
  <si>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</si>
  <si>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</si>
  <si>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</si>
  <si>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</si>
  <si>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</si>
  <si>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</si>
  <si>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</si>
  <si>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</si>
  <si>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</si>
  <si>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</si>
  <si>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</si>
  <si>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</si>
  <si>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</si>
  <si>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</si>
  <si>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</si>
  <si>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</si>
  <si>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</si>
  <si>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</si>
  <si>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</si>
  <si>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</si>
  <si>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</si>
  <si>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</si>
  <si>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</si>
  <si>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</si>
  <si>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</si>
  <si>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</si>
  <si>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</si>
  <si>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</si>
  <si>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</si>
  <si>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</si>
  <si>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</si>
  <si>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</si>
  <si>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</si>
  <si>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</si>
  <si>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</si>
  <si>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</si>
  <si>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</si>
  <si>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</si>
  <si>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</si>
  <si>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</si>
  <si>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</si>
  <si>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</si>
  <si>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</si>
  <si>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</si>
  <si>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</si>
  <si>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</si>
  <si>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</si>
  <si>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</si>
  <si>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</si>
  <si>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</si>
  <si>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</si>
  <si>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</si>
  <si>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</si>
  <si>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</si>
  <si>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</si>
  <si>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</si>
  <si>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</si>
  <si>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</si>
  <si>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</si>
  <si>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</si>
  <si>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</si>
  <si>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</si>
  <si>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</si>
  <si>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</si>
  <si>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</si>
  <si>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</si>
  <si>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本市の農業集落排水処理施設については、平成19年度から供用開始しており13年が経過しています。
　現在、管渠については耐用年数を超えている箇所はなく老朽化による影響はありませんが、処理施設において、一部耐用年数を超えている設備がありますので、今後は個別計画に基づいた計画的な修繕を行う必要があります。</t>
    <rPh sb="60" eb="62">
      <t>タイヨウ</t>
    </rPh>
    <rPh sb="62" eb="64">
      <t>ネンスウ</t>
    </rPh>
    <rPh sb="65" eb="66">
      <t>コ</t>
    </rPh>
    <rPh sb="70" eb="72">
      <t>カショ</t>
    </rPh>
    <rPh sb="81" eb="83">
      <t>エイキョウ</t>
    </rPh>
    <rPh sb="107" eb="108">
      <t>コ</t>
    </rPh>
    <rPh sb="122" eb="124">
      <t>コンゴ</t>
    </rPh>
    <phoneticPr fontId="4"/>
  </si>
  <si>
    <t>　本市の農業集落排水事業は、水洗化率が90％台を推移しており、今後の収益について大幅な増加は見込めない状況です。そのなかで、経費回収率や汚水処理原価等の経営状況を示す数値については、類似団体平均値と比較すると良くない状態が依然続いております。また、今後処理施設の老朽化により、使用料収入に対して維持管理に要する費用の支出増加が進むことで、資金運用が難しくなってくることが予想されます。
　このような経営状況を改善していく為に、今後は個別計画に基づいた計画的な修繕を行う必要があります。また、経営状況の悪化を防ぐため、使用料の見直しを検討していく必要もあります。</t>
    <rPh sb="1" eb="2">
      <t>ホン</t>
    </rPh>
    <rPh sb="2" eb="3">
      <t>シ</t>
    </rPh>
    <rPh sb="10" eb="12">
      <t>ジギョウ</t>
    </rPh>
    <rPh sb="22" eb="23">
      <t>ダイ</t>
    </rPh>
    <rPh sb="24" eb="26">
      <t>スイイ</t>
    </rPh>
    <rPh sb="126" eb="128">
      <t>ショリ</t>
    </rPh>
    <rPh sb="138" eb="141">
      <t>シヨウリョウ</t>
    </rPh>
    <rPh sb="141" eb="143">
      <t>シュウニュウ</t>
    </rPh>
    <rPh sb="144" eb="145">
      <t>タイ</t>
    </rPh>
    <rPh sb="147" eb="149">
      <t>イジ</t>
    </rPh>
    <rPh sb="149" eb="151">
      <t>カンリ</t>
    </rPh>
    <rPh sb="152" eb="153">
      <t>ヨウ</t>
    </rPh>
    <rPh sb="155" eb="157">
      <t>ヒヨウ</t>
    </rPh>
    <rPh sb="158" eb="160">
      <t>シシュツ</t>
    </rPh>
    <rPh sb="160" eb="162">
      <t>ゾウカシヨウリョウミナオケントウ</t>
    </rPh>
    <phoneticPr fontId="4"/>
  </si>
  <si>
    <t>①収益的収支比率については、毎年度100％を超えている状況ではありますが、総収益における繰入金の占める割合が高く、繰入金に依存した収支となっているため使用料の見直し等の経営改善の必要があります。なお、当年度の収益的収支比率が上昇しているのは、職員給与費を減少したことによるものです。
④当年度の企業債残高対事業規模比率が減少しているのは、地方債残高のうち一般会計が負担する額の算出方法を見直したことによるものです。このため類似団体平均値よりも低い数値となりましたが、使用料収入だけでは経営を賄えず一般会計からの繰入金に頼った収支になっていることに変わりはなく、使用料水準の適正化を図っていく必要があります。
⑤経費回収率については、類似団体平均値より下回っている状況です。汚水処理に係る費用を使用料で賄えていないため、使用料水準の適正化を図る必要があります。
⑥汚水処理原価については、類似団体平均値と比べて高い状況となっています。処理施設の老朽化により修繕が増加していくことが想定される為、個別計画に基づいた計画的な修繕を行う必要があります。
⑦施設利用率については、接続人口が減少に転じているため年々減少傾向となっています。接続数向上に取組む必要があります。
⑧水洗化率については、類似団体平均値と比較して高い数値となっています。しかし、他の項目の状況を改善していく為にも、今後も継続して接続数を100％に近づけるよう取組む必要があります。</t>
    <rPh sb="1" eb="4">
      <t>シュウエキテキ</t>
    </rPh>
    <rPh sb="4" eb="6">
      <t>シュウシ</t>
    </rPh>
    <rPh sb="6" eb="8">
      <t>ヒリツ</t>
    </rPh>
    <rPh sb="14" eb="17">
      <t>マイネンド</t>
    </rPh>
    <rPh sb="22" eb="23">
      <t>コ</t>
    </rPh>
    <rPh sb="27" eb="29">
      <t>ジョウキョウ</t>
    </rPh>
    <rPh sb="37" eb="38">
      <t>ソウ</t>
    </rPh>
    <rPh sb="38" eb="40">
      <t>シュウエキ</t>
    </rPh>
    <rPh sb="44" eb="46">
      <t>クリイレ</t>
    </rPh>
    <rPh sb="46" eb="47">
      <t>キン</t>
    </rPh>
    <rPh sb="48" eb="49">
      <t>シ</t>
    </rPh>
    <rPh sb="51" eb="53">
      <t>ワリアイ</t>
    </rPh>
    <rPh sb="54" eb="55">
      <t>タカ</t>
    </rPh>
    <rPh sb="57" eb="59">
      <t>クリイレ</t>
    </rPh>
    <rPh sb="59" eb="60">
      <t>キン</t>
    </rPh>
    <rPh sb="61" eb="63">
      <t>イゾン</t>
    </rPh>
    <rPh sb="65" eb="67">
      <t>シュウシ</t>
    </rPh>
    <rPh sb="75" eb="78">
      <t>シヨウリョウ</t>
    </rPh>
    <rPh sb="79" eb="81">
      <t>ミナオ</t>
    </rPh>
    <rPh sb="82" eb="83">
      <t>トウ</t>
    </rPh>
    <rPh sb="84" eb="86">
      <t>ケイエイ</t>
    </rPh>
    <rPh sb="86" eb="88">
      <t>カイゼン</t>
    </rPh>
    <rPh sb="89" eb="91">
      <t>ヒツヨウ</t>
    </rPh>
    <rPh sb="104" eb="107">
      <t>シュウエキテキ</t>
    </rPh>
    <rPh sb="107" eb="109">
      <t>シュウシ</t>
    </rPh>
    <rPh sb="109" eb="111">
      <t>ヒリツ</t>
    </rPh>
    <rPh sb="121" eb="123">
      <t>ショクイン</t>
    </rPh>
    <rPh sb="123" eb="125">
      <t>キュウヨ</t>
    </rPh>
    <rPh sb="127" eb="129">
      <t>ゲンショウ</t>
    </rPh>
    <rPh sb="143" eb="146">
      <t>トウネンド</t>
    </rPh>
    <rPh sb="147" eb="149">
      <t>キギョウ</t>
    </rPh>
    <rPh sb="149" eb="150">
      <t>サイ</t>
    </rPh>
    <rPh sb="150" eb="151">
      <t>ザン</t>
    </rPh>
    <rPh sb="151" eb="152">
      <t>タカ</t>
    </rPh>
    <rPh sb="152" eb="153">
      <t>タイ</t>
    </rPh>
    <rPh sb="153" eb="155">
      <t>ジギョウ</t>
    </rPh>
    <rPh sb="155" eb="157">
      <t>キボ</t>
    </rPh>
    <rPh sb="157" eb="159">
      <t>ヒリツ</t>
    </rPh>
    <rPh sb="160" eb="162">
      <t>ゲンショウ</t>
    </rPh>
    <rPh sb="169" eb="172">
      <t>チホウサイ</t>
    </rPh>
    <rPh sb="172" eb="174">
      <t>ザンダカ</t>
    </rPh>
    <rPh sb="177" eb="179">
      <t>イッパン</t>
    </rPh>
    <rPh sb="179" eb="181">
      <t>カイケイ</t>
    </rPh>
    <rPh sb="182" eb="184">
      <t>フタン</t>
    </rPh>
    <rPh sb="186" eb="187">
      <t>ガク</t>
    </rPh>
    <rPh sb="188" eb="190">
      <t>サンシュツ</t>
    </rPh>
    <rPh sb="190" eb="192">
      <t>ホウホウ</t>
    </rPh>
    <rPh sb="193" eb="195">
      <t>ミナオ</t>
    </rPh>
    <rPh sb="211" eb="213">
      <t>ルイジ</t>
    </rPh>
    <rPh sb="213" eb="215">
      <t>ダンタイ</t>
    </rPh>
    <rPh sb="215" eb="218">
      <t>ヘイキンチ</t>
    </rPh>
    <rPh sb="221" eb="222">
      <t>ヒク</t>
    </rPh>
    <rPh sb="223" eb="225">
      <t>スウチ</t>
    </rPh>
    <rPh sb="233" eb="236">
      <t>シヨウリョウ</t>
    </rPh>
    <rPh sb="236" eb="238">
      <t>シュウニュウ</t>
    </rPh>
    <rPh sb="242" eb="244">
      <t>ケイエイ</t>
    </rPh>
    <rPh sb="245" eb="246">
      <t>マカナ</t>
    </rPh>
    <rPh sb="248" eb="250">
      <t>イッパン</t>
    </rPh>
    <rPh sb="250" eb="252">
      <t>カイケイ</t>
    </rPh>
    <rPh sb="255" eb="257">
      <t>クリイレ</t>
    </rPh>
    <rPh sb="257" eb="258">
      <t>キン</t>
    </rPh>
    <rPh sb="259" eb="260">
      <t>タヨ</t>
    </rPh>
    <rPh sb="262" eb="264">
      <t>シュウシ</t>
    </rPh>
    <rPh sb="273" eb="274">
      <t>カ</t>
    </rPh>
    <rPh sb="280" eb="283">
      <t>シヨウリョウ</t>
    </rPh>
    <rPh sb="283" eb="285">
      <t>スイジュン</t>
    </rPh>
    <rPh sb="286" eb="289">
      <t>テキセイカ</t>
    </rPh>
    <rPh sb="290" eb="291">
      <t>ハカ</t>
    </rPh>
    <rPh sb="295" eb="297">
      <t>ヒツヨウ</t>
    </rPh>
    <rPh sb="305" eb="307">
      <t>ケイヒ</t>
    </rPh>
    <rPh sb="307" eb="309">
      <t>カイシュウ</t>
    </rPh>
    <rPh sb="309" eb="310">
      <t>リツ</t>
    </rPh>
    <rPh sb="316" eb="318">
      <t>ルイジ</t>
    </rPh>
    <rPh sb="318" eb="320">
      <t>ダンタイ</t>
    </rPh>
    <rPh sb="320" eb="323">
      <t>ヘイキンチ</t>
    </rPh>
    <rPh sb="325" eb="326">
      <t>シタ</t>
    </rPh>
    <rPh sb="326" eb="327">
      <t>マワ</t>
    </rPh>
    <rPh sb="331" eb="333">
      <t>ジョウキョウ</t>
    </rPh>
    <rPh sb="336" eb="338">
      <t>オスイ</t>
    </rPh>
    <rPh sb="338" eb="340">
      <t>ショリ</t>
    </rPh>
    <rPh sb="341" eb="342">
      <t>カカワ</t>
    </rPh>
    <rPh sb="343" eb="345">
      <t>ヒヨウ</t>
    </rPh>
    <rPh sb="346" eb="349">
      <t>シヨウリョウ</t>
    </rPh>
    <rPh sb="350" eb="351">
      <t>マカナ</t>
    </rPh>
    <rPh sb="359" eb="362">
      <t>シヨウリョウ</t>
    </rPh>
    <rPh sb="362" eb="364">
      <t>スイジュン</t>
    </rPh>
    <rPh sb="365" eb="367">
      <t>テキセイ</t>
    </rPh>
    <rPh sb="367" eb="368">
      <t>カ</t>
    </rPh>
    <rPh sb="369" eb="370">
      <t>ハカ</t>
    </rPh>
    <rPh sb="371" eb="372">
      <t>ヒツ</t>
    </rPh>
    <rPh sb="372" eb="373">
      <t>ヨウ</t>
    </rPh>
    <rPh sb="381" eb="383">
      <t>オスイ</t>
    </rPh>
    <rPh sb="383" eb="385">
      <t>ショリ</t>
    </rPh>
    <rPh sb="385" eb="387">
      <t>ゲンカ</t>
    </rPh>
    <rPh sb="393" eb="395">
      <t>ルイジ</t>
    </rPh>
    <rPh sb="395" eb="397">
      <t>ダンタイ</t>
    </rPh>
    <rPh sb="397" eb="400">
      <t>ヘイキンチ</t>
    </rPh>
    <rPh sb="401" eb="402">
      <t>クラ</t>
    </rPh>
    <rPh sb="404" eb="405">
      <t>タカ</t>
    </rPh>
    <rPh sb="406" eb="408">
      <t>ジョウキョウ</t>
    </rPh>
    <rPh sb="416" eb="418">
      <t>ショリ</t>
    </rPh>
    <rPh sb="418" eb="420">
      <t>シセツ</t>
    </rPh>
    <rPh sb="421" eb="423">
      <t>ロウキュウ</t>
    </rPh>
    <rPh sb="423" eb="424">
      <t>カ</t>
    </rPh>
    <rPh sb="427" eb="429">
      <t>シュウゼン</t>
    </rPh>
    <rPh sb="430" eb="432">
      <t>ゾウカ</t>
    </rPh>
    <rPh sb="439" eb="441">
      <t>ソウテイ</t>
    </rPh>
    <rPh sb="444" eb="445">
      <t>タメ</t>
    </rPh>
    <rPh sb="446" eb="448">
      <t>コベツ</t>
    </rPh>
    <rPh sb="448" eb="450">
      <t>ケイカク</t>
    </rPh>
    <rPh sb="451" eb="452">
      <t>モト</t>
    </rPh>
    <rPh sb="455" eb="458">
      <t>ケイカクテキ</t>
    </rPh>
    <rPh sb="459" eb="461">
      <t>シュウゼン</t>
    </rPh>
    <rPh sb="462" eb="463">
      <t>オコナ</t>
    </rPh>
    <rPh sb="464" eb="466">
      <t>ヒツヨウ</t>
    </rPh>
    <rPh sb="474" eb="476">
      <t>シセツ</t>
    </rPh>
    <rPh sb="476" eb="478">
      <t>リヨウ</t>
    </rPh>
    <rPh sb="478" eb="479">
      <t>リツ</t>
    </rPh>
    <rPh sb="485" eb="487">
      <t>セツゾク</t>
    </rPh>
    <rPh sb="487" eb="489">
      <t>ジンコウ</t>
    </rPh>
    <rPh sb="490" eb="492">
      <t>ゲンショウ</t>
    </rPh>
    <rPh sb="493" eb="494">
      <t>テン</t>
    </rPh>
    <rPh sb="500" eb="502">
      <t>ネンネン</t>
    </rPh>
    <rPh sb="502" eb="504">
      <t>ゲンショウ</t>
    </rPh>
    <rPh sb="504" eb="506">
      <t>ケイコウ</t>
    </rPh>
    <rPh sb="514" eb="516">
      <t>セツゾク</t>
    </rPh>
    <rPh sb="516" eb="517">
      <t>スウ</t>
    </rPh>
    <rPh sb="517" eb="519">
      <t>コウジョウ</t>
    </rPh>
    <rPh sb="520" eb="521">
      <t>ト</t>
    </rPh>
    <rPh sb="521" eb="522">
      <t>ク</t>
    </rPh>
    <rPh sb="523" eb="525">
      <t>ヒツヨウ</t>
    </rPh>
    <rPh sb="533" eb="536">
      <t>スイセンカ</t>
    </rPh>
    <rPh sb="536" eb="537">
      <t>リツ</t>
    </rPh>
    <rPh sb="543" eb="545">
      <t>ルイジ</t>
    </rPh>
    <rPh sb="545" eb="547">
      <t>ダンタイ</t>
    </rPh>
    <rPh sb="547" eb="550">
      <t>ヘイキンチ</t>
    </rPh>
    <rPh sb="551" eb="553">
      <t>ヒカク</t>
    </rPh>
    <rPh sb="555" eb="556">
      <t>タカ</t>
    </rPh>
    <rPh sb="557" eb="559">
      <t>スウチ</t>
    </rPh>
    <rPh sb="571" eb="572">
      <t>ホカ</t>
    </rPh>
    <rPh sb="573" eb="575">
      <t>コウモク</t>
    </rPh>
    <rPh sb="576" eb="578">
      <t>ジョウキョウ</t>
    </rPh>
    <rPh sb="579" eb="581">
      <t>カイゼン</t>
    </rPh>
    <rPh sb="589" eb="591">
      <t>コンゴ</t>
    </rPh>
    <rPh sb="592" eb="594">
      <t>ケイゾク</t>
    </rPh>
    <rPh sb="596" eb="598">
      <t>セツゾク</t>
    </rPh>
    <rPh sb="598" eb="599">
      <t>スウ</t>
    </rPh>
    <rPh sb="605" eb="606">
      <t>チカ</t>
    </rPh>
    <rPh sb="611" eb="612">
      <t>ト</t>
    </rPh>
    <rPh sb="612" eb="613">
      <t>ク</t>
    </rPh>
    <rPh sb="614" eb="6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</si>
</sst>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33-49F5-9C58-CC2CED4941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5933-49F5-9C58-CC2CED4941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42.55</c:v>
                </c:pt>
                <c:pt idx="1">
                  <c:v>43.4</c:v>
                </c:pt>
                <c:pt idx="2">
                  <c:v>42.98</c:v>
                </c:pt>
                <c:pt idx="3">
                  <c:v>42.55</c:v>
                </c:pt>
                <c:pt idx="4">
                  <c:v>41.28</c:v>
                </c:pt>
              </c:numCache>
            </c:numRef>
          </c:val>
          <c:extLst>
            <c:ext xmlns:c16="http://schemas.microsoft.com/office/drawing/2014/chart" uri="{C3380CC4-5D6E-409C-BE32-E72D297353CC}">
              <c16:uniqueId val="{00000000-D583-4631-8419-EC1C5B481D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D583-4631-8419-EC1C5B481D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90.39</c:v>
                </c:pt>
                <c:pt idx="1">
                  <c:v>92.18</c:v>
                </c:pt>
                <c:pt idx="2">
                  <c:v>91.04</c:v>
                </c:pt>
                <c:pt idx="3">
                  <c:v>91.15</c:v>
                </c:pt>
                <c:pt idx="4">
                  <c:v>90</c:v>
                </c:pt>
              </c:numCache>
            </c:numRef>
          </c:val>
          <c:extLst>
            <c:ext xmlns:c16="http://schemas.microsoft.com/office/drawing/2014/chart" uri="{C3380CC4-5D6E-409C-BE32-E72D297353CC}">
              <c16:uniqueId val="{00000000-BC95-476B-95CF-299A65294D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BC95-476B-95CF-299A65294D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103.38</c:v>
                </c:pt>
                <c:pt idx="1">
                  <c:v>103.77</c:v>
                </c:pt>
                <c:pt idx="2">
                  <c:v>103.31</c:v>
                </c:pt>
                <c:pt idx="3">
                  <c:v>102.64</c:v>
                </c:pt>
                <c:pt idx="4">
                  <c:v>104.2</c:v>
                </c:pt>
              </c:numCache>
            </c:numRef>
          </c:val>
          <c:extLst>
            <c:ext xmlns:c16="http://schemas.microsoft.com/office/drawing/2014/chart" uri="{C3380CC4-5D6E-409C-BE32-E72D297353CC}">
              <c16:uniqueId val="{00000000-5D07-49DD-97C0-825C85BDE9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07-49DD-97C0-825C85BDE9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85-4242-BEF8-DDDCE94ACB9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85-4242-BEF8-DDDCE94ACB9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A6-4B84-97F7-508DF2175E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A6-4B84-97F7-508DF2175E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E6-45AC-BD61-67D9A12E10C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E6-45AC-BD61-67D9A12E10C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C5-4B5F-A4CB-6FBB48CC13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C5-4B5F-A4CB-6FBB48CC13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4774.6499999999996</c:v>
                </c:pt>
                <c:pt idx="1">
                  <c:v>4205.66</c:v>
                </c:pt>
                <c:pt idx="2">
                  <c:v>3944.55</c:v>
                </c:pt>
                <c:pt idx="3">
                  <c:v>3731.52</c:v>
                </c:pt>
                <c:pt idx="4" formatCode="#,##0.00;&quot;△&quot;#,##0.00">
                  <c:v>0</c:v>
                </c:pt>
              </c:numCache>
            </c:numRef>
          </c:val>
          <c:extLst>
            <c:ext xmlns:c16="http://schemas.microsoft.com/office/drawing/2014/chart" uri="{C3380CC4-5D6E-409C-BE32-E72D297353CC}">
              <c16:uniqueId val="{00000000-D2C0-416F-BAFF-66A5D6A2EB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D2C0-416F-BAFF-66A5D6A2EB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13.38</c:v>
                </c:pt>
                <c:pt idx="1">
                  <c:v>14.32</c:v>
                </c:pt>
                <c:pt idx="2">
                  <c:v>11.88</c:v>
                </c:pt>
                <c:pt idx="3">
                  <c:v>25.17</c:v>
                </c:pt>
                <c:pt idx="4">
                  <c:v>25.17</c:v>
                </c:pt>
              </c:numCache>
            </c:numRef>
          </c:val>
          <c:extLst>
            <c:ext xmlns:c16="http://schemas.microsoft.com/office/drawing/2014/chart" uri="{C3380CC4-5D6E-409C-BE32-E72D297353CC}">
              <c16:uniqueId val="{00000000-F451-4535-A165-50ABDB2619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F451-4535-A165-50ABDB2619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914.95</c:v>
                </c:pt>
                <c:pt idx="1">
                  <c:v>857.53</c:v>
                </c:pt>
                <c:pt idx="2">
                  <c:v>1035.1500000000001</c:v>
                </c:pt>
                <c:pt idx="3">
                  <c:v>503.91</c:v>
                </c:pt>
                <c:pt idx="4">
                  <c:v>516.84</c:v>
                </c:pt>
              </c:numCache>
            </c:numRef>
          </c:val>
          <c:extLst>
            <c:ext xmlns:c16="http://schemas.microsoft.com/office/drawing/2014/chart" uri="{C3380CC4-5D6E-409C-BE32-E72D297353CC}">
              <c16:uniqueId val="{00000000-F694-4BF8-BC14-42EAB90C37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F694-4BF8-BC14-42EAB90C37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幸手市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50886</v>
      </c>
      <c r="AM8" s="51"/>
      <c r="AN8" s="51"/>
      <c r="AO8" s="51"/>
      <c r="AP8" s="51"/>
      <c r="AQ8" s="51"/>
      <c r="AR8" s="51"/>
      <c r="AS8" s="51"/>
      <c r="AT8" s="46">
        <f>データ!T6</f>
        <v>33.93</v>
      </c>
      <c r="AU8" s="46"/>
      <c r="AV8" s="46"/>
      <c r="AW8" s="46"/>
      <c r="AX8" s="46"/>
      <c r="AY8" s="46"/>
      <c r="AZ8" s="46"/>
      <c r="BA8" s="46"/>
      <c r="BB8" s="46">
        <f>データ!U6</f>
        <v>1499.73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0.81</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410</v>
      </c>
      <c r="AM10" s="51"/>
      <c r="AN10" s="51"/>
      <c r="AO10" s="51"/>
      <c r="AP10" s="51"/>
      <c r="AQ10" s="51"/>
      <c r="AR10" s="51"/>
      <c r="AS10" s="51"/>
      <c r="AT10" s="46">
        <f>データ!W6</f>
        <v>0.42</v>
      </c>
      <c r="AU10" s="46"/>
      <c r="AV10" s="46"/>
      <c r="AW10" s="46"/>
      <c r="AX10" s="46"/>
      <c r="AY10" s="46"/>
      <c r="AZ10" s="46"/>
      <c r="BA10" s="46"/>
      <c r="BB10" s="46">
        <f>データ!X6</f>
        <v>976.19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NPL0s2m1cjkQ6zYkgmRlWKrhq2TXt7eji2NzJIIHt1j2g+8rBCc7aO8OhYXotO4My6UGvHZcP/ucj49PdljqsA==" saltValue="YBHjgDP0+Gho+wSWGkNs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112402</v>
      </c>
      <c r="D6" s="33">
        <f t="shared" si="3"/>
        <v>47</v>
      </c>
      <c r="E6" s="33">
        <f t="shared" si="3"/>
        <v>17</v>
      </c>
      <c r="F6" s="33">
        <f t="shared" si="3"/>
        <v>5</v>
      </c>
      <c r="G6" s="33">
        <f t="shared" si="3"/>
        <v>0</v>
      </c>
      <c r="H6" s="33" t="str">
        <f t="shared" si="3"/>
        <v>埼玉県　幸手市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0.81</v>
      </c>
      <c r="Q6" s="34">
        <f t="shared" si="3"/>
        <v>100</v>
      </c>
      <c r="R6" s="34">
        <f t="shared" si="3"/>
        <v>3190</v>
      </c>
      <c r="S6" s="34">
        <f t="shared" si="3"/>
        <v>50886</v>
      </c>
      <c r="T6" s="34">
        <f t="shared" si="3"/>
        <v>33.93</v>
      </c>
      <c r="U6" s="34">
        <f t="shared" si="3"/>
        <v>1499.73</v>
      </c>
      <c r="V6" s="34">
        <f t="shared" si="3"/>
        <v>410</v>
      </c>
      <c r="W6" s="34">
        <f t="shared" si="3"/>
        <v>0.42</v>
      </c>
      <c r="X6" s="34">
        <f t="shared" si="3"/>
        <v>976.19</v>
      </c>
      <c r="Y6" s="35">
        <f>IF(Y7="",NA(),Y7)</f>
        <v>103.38</v>
      </c>
      <c r="Z6" s="35">
        <f t="shared" ref="Z6:AH6" si="4">IF(Z7="",NA(),Z7)</f>
        <v>103.77</v>
      </c>
      <c r="AA6" s="35">
        <f t="shared" si="4"/>
        <v>103.31</v>
      </c>
      <c r="AB6" s="35">
        <f t="shared" si="4"/>
        <v>102.64</v>
      </c>
      <c r="AC6" s="35">
        <f t="shared" si="4"/>
        <v>104.2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4774.6499999999996</v>
      </c>
      <c r="BG6" s="35">
        <f t="shared" ref="BG6:BO6" si="7">IF(BG7="",NA(),BG7)</f>
        <v>4205.66</v>
      </c>
      <c r="BH6" s="35">
        <f t="shared" si="7"/>
        <v>3944.55</v>
      </c>
      <c r="BI6" s="35">
        <f t="shared" si="7"/>
        <v>3731.52</v>
      </c>
      <c r="BJ6" s="34">
        <f t="shared" si="7"/>
        <v>0</v>
      </c>
      <c r="BK6" s="35">
        <f t="shared" si="7"/>
        <v>979.89</v>
      </c>
      <c r="BL6" s="35">
        <f t="shared" si="7"/>
        <v>1051.43</v>
      </c>
      <c r="BM6" s="35">
        <f t="shared" si="7"/>
        <v>982.29</v>
      </c>
      <c r="BN6" s="35">
        <f t="shared" si="7"/>
        <v>713.28</v>
      </c>
      <c r="BO6" s="35">
        <f t="shared" si="7"/>
        <v>673.08</v>
      </c>
      <c r="BP6" s="34" t="str">
        <f>IF(BP7="","",IF(BP7="-","【-】","【"&amp;SUBSTITUTE(TEXT(BP7,"#,##0.00"),"-","△")&amp;"】"))</f>
        <v>【765.47】</v>
      </c>
      <c r="BQ6" s="35">
        <f>IF(BQ7="",NA(),BQ7)</f>
        <v>13.38</v>
      </c>
      <c r="BR6" s="35">
        <f t="shared" ref="BR6:BZ6" si="8">IF(BR7="",NA(),BR7)</f>
        <v>14.32</v>
      </c>
      <c r="BS6" s="35">
        <f t="shared" si="8"/>
        <v>11.88</v>
      </c>
      <c r="BT6" s="35">
        <f t="shared" si="8"/>
        <v>25.17</v>
      </c>
      <c r="BU6" s="35">
        <f t="shared" si="8"/>
        <v>25.17</v>
      </c>
      <c r="BV6" s="35">
        <f t="shared" si="8"/>
        <v>41.34</v>
      </c>
      <c r="BW6" s="35">
        <f t="shared" si="8"/>
        <v>40.06</v>
      </c>
      <c r="BX6" s="35">
        <f t="shared" si="8"/>
        <v>41.25</v>
      </c>
      <c r="BY6" s="35">
        <f t="shared" si="8"/>
        <v>40.75</v>
      </c>
      <c r="BZ6" s="35">
        <f t="shared" si="8"/>
        <v>42.44</v>
      </c>
      <c r="CA6" s="34" t="str">
        <f>IF(CA7="","",IF(CA7="-","【-】","【"&amp;SUBSTITUTE(TEXT(CA7,"#,##0.00"),"-","△")&amp;"】"))</f>
        <v>【59.59】</v>
      </c>
      <c r="CB6" s="35">
        <f>IF(CB7="",NA(),CB7)</f>
        <v>914.95</v>
      </c>
      <c r="CC6" s="35">
        <f t="shared" ref="CC6:CK6" si="9">IF(CC7="",NA(),CC7)</f>
        <v>857.53</v>
      </c>
      <c r="CD6" s="35">
        <f t="shared" si="9"/>
        <v>1035.1500000000001</v>
      </c>
      <c r="CE6" s="35">
        <f t="shared" si="9"/>
        <v>503.91</v>
      </c>
      <c r="CF6" s="35">
        <f t="shared" si="9"/>
        <v>516.84</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42.55</v>
      </c>
      <c r="CN6" s="35">
        <f t="shared" ref="CN6:CV6" si="10">IF(CN7="",NA(),CN7)</f>
        <v>43.4</v>
      </c>
      <c r="CO6" s="35">
        <f t="shared" si="10"/>
        <v>42.98</v>
      </c>
      <c r="CP6" s="35">
        <f t="shared" si="10"/>
        <v>42.55</v>
      </c>
      <c r="CQ6" s="35">
        <f t="shared" si="10"/>
        <v>41.28</v>
      </c>
      <c r="CR6" s="35">
        <f t="shared" si="10"/>
        <v>44.69</v>
      </c>
      <c r="CS6" s="35">
        <f t="shared" si="10"/>
        <v>42.84</v>
      </c>
      <c r="CT6" s="35">
        <f t="shared" si="10"/>
        <v>40.93</v>
      </c>
      <c r="CU6" s="35">
        <f t="shared" si="10"/>
        <v>43.38</v>
      </c>
      <c r="CV6" s="35">
        <f t="shared" si="10"/>
        <v>42.33</v>
      </c>
      <c r="CW6" s="34" t="str">
        <f>IF(CW7="","",IF(CW7="-","【-】","【"&amp;SUBSTITUTE(TEXT(CW7,"#,##0.00"),"-","△")&amp;"】"))</f>
        <v>【51.30】</v>
      </c>
      <c r="CX6" s="35">
        <f>IF(CX7="",NA(),CX7)</f>
        <v>90.39</v>
      </c>
      <c r="CY6" s="35">
        <f t="shared" ref="CY6:DG6" si="11">IF(CY7="",NA(),CY7)</f>
        <v>92.18</v>
      </c>
      <c r="CZ6" s="35">
        <f t="shared" si="11"/>
        <v>91.04</v>
      </c>
      <c r="DA6" s="35">
        <f t="shared" si="11"/>
        <v>91.15</v>
      </c>
      <c r="DB6" s="35">
        <f t="shared" si="11"/>
        <v>90</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15">
      <c r="A7" s="28"/>
      <c r="B7" s="37">
        <v>2019</v>
      </c>
      <c r="C7" s="37">
        <v>112402</v>
      </c>
      <c r="D7" s="37">
        <v>47</v>
      </c>
      <c r="E7" s="37">
        <v>17</v>
      </c>
      <c r="F7" s="37">
        <v>5</v>
      </c>
      <c r="G7" s="37">
        <v>0</v>
      </c>
      <c r="H7" s="37" t="s">
        <v>97</v>
      </c>
      <c r="I7" s="37" t="s">
        <v>98</v>
      </c>
      <c r="J7" s="37" t="s">
        <v>99</v>
      </c>
      <c r="K7" s="37" t="s">
        <v>100</v>
      </c>
      <c r="L7" s="37" t="s">
        <v>101</v>
      </c>
      <c r="M7" s="37" t="s">
        <v>102</v>
      </c>
      <c r="N7" s="38" t="s">
        <v>103</v>
      </c>
      <c r="O7" s="38" t="s">
        <v>104</v>
      </c>
      <c r="P7" s="38">
        <v>0.81</v>
      </c>
      <c r="Q7" s="38">
        <v>100</v>
      </c>
      <c r="R7" s="38">
        <v>3190</v>
      </c>
      <c r="S7" s="38">
        <v>50886</v>
      </c>
      <c r="T7" s="38">
        <v>33.93</v>
      </c>
      <c r="U7" s="38">
        <v>1499.73</v>
      </c>
      <c r="V7" s="38">
        <v>410</v>
      </c>
      <c r="W7" s="38">
        <v>0.42</v>
      </c>
      <c r="X7" s="38">
        <v>976.19</v>
      </c>
      <c r="Y7" s="38">
        <v>103.38</v>
      </c>
      <c r="Z7" s="38">
        <v>103.77</v>
      </c>
      <c r="AA7" s="38">
        <v>103.31</v>
      </c>
      <c r="AB7" s="38">
        <v>102.64</v>
      </c>
      <c r="AC7" s="38">
        <v>104.2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4774.6499999999996</v>
      </c>
      <c r="BG7" s="38">
        <v>4205.66</v>
      </c>
      <c r="BH7" s="38">
        <v>3944.55</v>
      </c>
      <c r="BI7" s="38">
        <v>3731.52</v>
      </c>
      <c r="BJ7" s="38">
        <v>0</v>
      </c>
      <c r="BK7" s="38">
        <v>979.89</v>
      </c>
      <c r="BL7" s="38">
        <v>1051.43</v>
      </c>
      <c r="BM7" s="38">
        <v>982.29</v>
      </c>
      <c r="BN7" s="38">
        <v>713.28</v>
      </c>
      <c r="BO7" s="38">
        <v>673.08</v>
      </c>
      <c r="BP7" s="38">
        <v>765.47</v>
      </c>
      <c r="BQ7" s="38">
        <v>13.38</v>
      </c>
      <c r="BR7" s="38">
        <v>14.32</v>
      </c>
      <c r="BS7" s="38">
        <v>11.88</v>
      </c>
      <c r="BT7" s="38">
        <v>25.17</v>
      </c>
      <c r="BU7" s="38">
        <v>25.17</v>
      </c>
      <c r="BV7" s="38">
        <v>41.34</v>
      </c>
      <c r="BW7" s="38">
        <v>40.06</v>
      </c>
      <c r="BX7" s="38">
        <v>41.25</v>
      </c>
      <c r="BY7" s="38">
        <v>40.75</v>
      </c>
      <c r="BZ7" s="38">
        <v>42.44</v>
      </c>
      <c r="CA7" s="38">
        <v>59.59</v>
      </c>
      <c r="CB7" s="38">
        <v>914.95</v>
      </c>
      <c r="CC7" s="38">
        <v>857.53</v>
      </c>
      <c r="CD7" s="38">
        <v>1035.1500000000001</v>
      </c>
      <c r="CE7" s="38">
        <v>503.91</v>
      </c>
      <c r="CF7" s="38">
        <v>516.84</v>
      </c>
      <c r="CG7" s="38">
        <v>357.49</v>
      </c>
      <c r="CH7" s="38">
        <v>355.22</v>
      </c>
      <c r="CI7" s="38">
        <v>334.48</v>
      </c>
      <c r="CJ7" s="38">
        <v>311.70999999999998</v>
      </c>
      <c r="CK7" s="38">
        <v>284.54000000000002</v>
      </c>
      <c r="CL7" s="38">
        <v>257.86</v>
      </c>
      <c r="CM7" s="38">
        <v>42.55</v>
      </c>
      <c r="CN7" s="38">
        <v>43.4</v>
      </c>
      <c r="CO7" s="38">
        <v>42.98</v>
      </c>
      <c r="CP7" s="38">
        <v>42.55</v>
      </c>
      <c r="CQ7" s="38">
        <v>41.28</v>
      </c>
      <c r="CR7" s="38">
        <v>44.69</v>
      </c>
      <c r="CS7" s="38">
        <v>42.84</v>
      </c>
      <c r="CT7" s="38">
        <v>40.93</v>
      </c>
      <c r="CU7" s="38">
        <v>43.38</v>
      </c>
      <c r="CV7" s="38">
        <v>42.33</v>
      </c>
      <c r="CW7" s="38">
        <v>51.3</v>
      </c>
      <c r="CX7" s="38">
        <v>90.39</v>
      </c>
      <c r="CY7" s="38">
        <v>92.18</v>
      </c>
      <c r="CZ7" s="38">
        <v>91.04</v>
      </c>
      <c r="DA7" s="38">
        <v>91.15</v>
      </c>
      <c r="DB7" s="38">
        <v>90</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羽取 美幸</cp:lastModifiedBy>
  <cp:lastPrinted>2021-01-20T02:42:03Z</cp:lastPrinted>
  <dcterms:created xsi:type="dcterms:W3CDTF">2020-12-04T03:02:36Z</dcterms:created>
  <dcterms:modified xsi:type="dcterms:W3CDTF">2021-01-20T02:42:12Z</dcterms:modified>
  <cp:category/>
</cp:coreProperties>
</file>