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管理担当\☆調査関係\☆埼玉県　関係\☆市町村課関係\210114公営企業に係る経営比較分析表（令和元年度決算）の分析等について\提出（公共）\"/>
    </mc:Choice>
  </mc:AlternateContent>
  <xr:revisionPtr revIDLastSave="0" documentId="13_ncr:1_{9E8E3017-6AB2-4FC4-81CB-F92A33E26742}" xr6:coauthVersionLast="36" xr6:coauthVersionMax="36" xr10:uidLastSave="{00000000-0000-0000-0000-000000000000}"/>
  <workbookProtection workbookAlgorithmName="SHA-512" workbookHashValue="6vCiukvRvkK3y1KQV9g1HorcTsMKQWL/gxg6Zask/BOr0G2sZIz69TbSuGtpqlbKB8k6Q7Z/xp64rC2JM1X/NQ==" workbookSaltValue="7fCczwpxqZaFtjpGQ7cbg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<sst xmlns="http://schemas.openxmlformats.org/spreadsheetml/2006/main" count="320" uniqueCount="117">
  <si>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</si>
  <si>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</si>
  <si>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</si>
  <si>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</si>
  <si>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</si>
  <si>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</si>
  <si>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</si>
  <si>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</si>
  <si>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</si>
  <si>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</si>
  <si>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</si>
  <si>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</si>
  <si>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</si>
  <si>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</si>
  <si>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</si>
  <si>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</si>
  <si>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</si>
  <si>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</si>
  <si>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</si>
  <si>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</si>
  <si>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</si>
  <si>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</si>
  <si>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</si>
  <si>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</si>
  <si>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</si>
  <si>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</si>
  <si>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</si>
  <si>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</si>
  <si>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</si>
  <si>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</si>
  <si>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</si>
  <si>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</si>
  <si>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</si>
  <si>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</si>
  <si>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</si>
  <si>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</si>
  <si>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</si>
  <si>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</si>
  <si>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</si>
  <si>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</si>
  <si>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</si>
  <si>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</si>
  <si>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</si>
  <si>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</si>
  <si>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</si>
  <si>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</si>
  <si>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</si>
  <si>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</si>
  <si>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</si>
  <si>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</si>
  <si>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</si>
  <si>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</si>
  <si>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</si>
  <si>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</si>
  <si>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</si>
  <si>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</si>
  <si>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</si>
  <si>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</si>
  <si>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</si>
  <si>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</si>
  <si>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</si>
  <si>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</si>
  <si>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</si>
  <si>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</si>
  <si>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</si>
  <si>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</si>
  <si>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</si>
  <si>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</si>
  <si>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</si>
  <si>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</si>
  <si>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</si>
  <si>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</si>
  <si>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</si>
  <si>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</si>
  <si>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</si>
  <si>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</si>
  <si>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</si>
  <si>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</si>
  <si>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</si>
  <si>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</si>
  <si>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</si>
  <si>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</si>
  <si>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</si>
  <si>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</si>
  <si>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</si>
  <si>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</si>
  <si>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</si>
  <si>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</si>
  <si>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</si>
  <si>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</si>
  <si>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</si>
  <si>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</si>
  <si>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</si>
  <si>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</si>
  <si>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</si>
  <si>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</si>
  <si>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</si>
  <si>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</si>
  <si>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</si>
  <si>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</si>
  <si>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</si>
  <si>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</si>
  <si>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</si>
  <si>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</si>
  <si>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</si>
  <si>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</si>
  <si>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</si>
  <si>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</si>
  <si>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</si>
  <si>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</si>
  <si>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</si>
  <si>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</si>
  <si>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</si>
  <si>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</si>
  <si>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①単年度収支は黒字になっています。しかし、使用料以外に、基準内ではあるものの一般会計負担金に大きく依存しており、今後も、使用料収入の確保及び経費削減に取り組んでいく必要があります。
②累積欠損金は発生していません。
③100％を大きく下回っており、類似団体と比較しても若干低い数値となっています。法適用移行初年度で、内部留保資金の蓄積もほとんどない状態にあり、企業の支払能力を高めるため、流動資産の確保に努める必要があります。
④類似団体と比較して高い数値となっていますが、本市の下水道普及率は46.5％といまだ建設途上にあることから、建設改良のための企業債借入残高の比率が高いことが考えられます。今後も、借入額が返済額を上回ることのないように計画的な建設投資を行っていく必要があります。
⑤類似団体に比べ低水準となっていますが、これは、整備途上の本市では接続人口がいまだ多くないこと等が原因と考えられます。
⑥類似団体よりも低い数値ですが、今後、施設の老朽化が進んでいくことが予想されるため、維持費抑制や有収水量増加の取り組みを進めることが必要です。
⑦汚水処理を行う施設は保有していません。
⑧毎年度、供用開始地区が増えているという状況を考えれば、それほど悪い数値ではないと思われますが、他の経営指標向上に密接に関わる比率であるため、今後も接続人口が増加していくよう取り組んでいく必要があります。</t>
    <rPh sb="1" eb="4">
      <t>タンネンド</t>
    </rPh>
    <rPh sb="4" eb="6">
      <t>シュウシ</t>
    </rPh>
    <rPh sb="7" eb="9">
      <t>クロジ</t>
    </rPh>
    <rPh sb="21" eb="24">
      <t>シヨウリョウ</t>
    </rPh>
    <rPh sb="24" eb="26">
      <t>イガイ</t>
    </rPh>
    <rPh sb="28" eb="31">
      <t>キジュンナイ</t>
    </rPh>
    <rPh sb="38" eb="40">
      <t>イッパン</t>
    </rPh>
    <rPh sb="40" eb="42">
      <t>カイケイ</t>
    </rPh>
    <rPh sb="42" eb="45">
      <t>フタンキン</t>
    </rPh>
    <rPh sb="46" eb="47">
      <t>オオ</t>
    </rPh>
    <rPh sb="49" eb="51">
      <t>イゾン</t>
    </rPh>
    <rPh sb="56" eb="58">
      <t>コンゴ</t>
    </rPh>
    <rPh sb="60" eb="63">
      <t>シヨウリョウ</t>
    </rPh>
    <rPh sb="63" eb="65">
      <t>シュウニュウ</t>
    </rPh>
    <rPh sb="66" eb="68">
      <t>カクホ</t>
    </rPh>
    <rPh sb="68" eb="69">
      <t>オヨ</t>
    </rPh>
    <rPh sb="70" eb="72">
      <t>ケイヒ</t>
    </rPh>
    <rPh sb="72" eb="74">
      <t>サクゲン</t>
    </rPh>
    <rPh sb="75" eb="76">
      <t>ト</t>
    </rPh>
    <rPh sb="77" eb="78">
      <t>ク</t>
    </rPh>
    <rPh sb="82" eb="84">
      <t>ヒツヨウ</t>
    </rPh>
    <rPh sb="92" eb="94">
      <t>ルイセキ</t>
    </rPh>
    <rPh sb="94" eb="96">
      <t>ケッソン</t>
    </rPh>
    <rPh sb="96" eb="97">
      <t>キン</t>
    </rPh>
    <rPh sb="98" eb="100">
      <t>ハッセイ</t>
    </rPh>
    <rPh sb="114" eb="115">
      <t>オオ</t>
    </rPh>
    <rPh sb="117" eb="119">
      <t>シタマワ</t>
    </rPh>
    <rPh sb="124" eb="126">
      <t>ルイジ</t>
    </rPh>
    <rPh sb="126" eb="128">
      <t>ダンタイ</t>
    </rPh>
    <rPh sb="129" eb="131">
      <t>ヒカク</t>
    </rPh>
    <rPh sb="134" eb="136">
      <t>ジャッカン</t>
    </rPh>
    <rPh sb="136" eb="137">
      <t>ヒク</t>
    </rPh>
    <rPh sb="138" eb="140">
      <t>スウチ</t>
    </rPh>
    <rPh sb="148" eb="149">
      <t>ホウ</t>
    </rPh>
    <rPh sb="149" eb="151">
      <t>テキヨウ</t>
    </rPh>
    <rPh sb="151" eb="153">
      <t>イコウ</t>
    </rPh>
    <rPh sb="153" eb="156">
      <t>ショネンド</t>
    </rPh>
    <rPh sb="158" eb="160">
      <t>ナイブ</t>
    </rPh>
    <rPh sb="160" eb="162">
      <t>リュウホ</t>
    </rPh>
    <rPh sb="162" eb="164">
      <t>シキン</t>
    </rPh>
    <rPh sb="165" eb="167">
      <t>チクセキ</t>
    </rPh>
    <rPh sb="174" eb="176">
      <t>ジョウタイ</t>
    </rPh>
    <rPh sb="180" eb="182">
      <t>キギョウ</t>
    </rPh>
    <rPh sb="183" eb="185">
      <t>シハラ</t>
    </rPh>
    <rPh sb="185" eb="187">
      <t>ノウリョク</t>
    </rPh>
    <rPh sb="188" eb="189">
      <t>タカ</t>
    </rPh>
    <rPh sb="194" eb="196">
      <t>リュウドウ</t>
    </rPh>
    <rPh sb="196" eb="198">
      <t>シサン</t>
    </rPh>
    <rPh sb="199" eb="201">
      <t>カクホ</t>
    </rPh>
    <rPh sb="202" eb="203">
      <t>ツト</t>
    </rPh>
    <rPh sb="205" eb="207">
      <t>ヒツヨウ</t>
    </rPh>
    <rPh sb="215" eb="217">
      <t>ルイジ</t>
    </rPh>
    <rPh sb="217" eb="219">
      <t>ダンタイ</t>
    </rPh>
    <rPh sb="220" eb="222">
      <t>ヒカク</t>
    </rPh>
    <rPh sb="224" eb="225">
      <t>タカ</t>
    </rPh>
    <rPh sb="226" eb="228">
      <t>スウチ</t>
    </rPh>
    <rPh sb="237" eb="238">
      <t>ホン</t>
    </rPh>
    <rPh sb="238" eb="239">
      <t>シ</t>
    </rPh>
    <rPh sb="240" eb="243">
      <t>ゲスイドウ</t>
    </rPh>
    <rPh sb="243" eb="245">
      <t>フキュウ</t>
    </rPh>
    <rPh sb="245" eb="246">
      <t>リツ</t>
    </rPh>
    <rPh sb="256" eb="258">
      <t>ケンセツ</t>
    </rPh>
    <rPh sb="258" eb="260">
      <t>トジョウ</t>
    </rPh>
    <rPh sb="268" eb="270">
      <t>ケンセツ</t>
    </rPh>
    <rPh sb="270" eb="272">
      <t>カイリョウ</t>
    </rPh>
    <rPh sb="276" eb="278">
      <t>キギョウ</t>
    </rPh>
    <rPh sb="278" eb="279">
      <t>サイ</t>
    </rPh>
    <rPh sb="279" eb="281">
      <t>カリイレ</t>
    </rPh>
    <rPh sb="281" eb="283">
      <t>ザンダカ</t>
    </rPh>
    <rPh sb="284" eb="286">
      <t>ヒリツ</t>
    </rPh>
    <rPh sb="287" eb="288">
      <t>タカ</t>
    </rPh>
    <rPh sb="292" eb="293">
      <t>カンガ</t>
    </rPh>
    <rPh sb="299" eb="301">
      <t>コンゴ</t>
    </rPh>
    <rPh sb="303" eb="305">
      <t>カリイレ</t>
    </rPh>
    <rPh sb="305" eb="306">
      <t>ガク</t>
    </rPh>
    <rPh sb="307" eb="309">
      <t>ヘンサイ</t>
    </rPh>
    <rPh sb="309" eb="310">
      <t>ガク</t>
    </rPh>
    <rPh sb="311" eb="313">
      <t>ウワマワ</t>
    </rPh>
    <rPh sb="322" eb="325">
      <t>ケイカクテキ</t>
    </rPh>
    <rPh sb="326" eb="328">
      <t>ケンセツ</t>
    </rPh>
    <rPh sb="328" eb="330">
      <t>トウシ</t>
    </rPh>
    <rPh sb="331" eb="332">
      <t>オコナ</t>
    </rPh>
    <rPh sb="336" eb="338">
      <t>ヒツヨウ</t>
    </rPh>
    <rPh sb="413" eb="414">
      <t>ヒク</t>
    </rPh>
    <rPh sb="478" eb="480">
      <t>オスイ</t>
    </rPh>
    <rPh sb="480" eb="482">
      <t>ショリ</t>
    </rPh>
    <rPh sb="483" eb="484">
      <t>オコナ</t>
    </rPh>
    <rPh sb="485" eb="487">
      <t>シセツ</t>
    </rPh>
    <rPh sb="488" eb="490">
      <t>ホユウ</t>
    </rPh>
    <phoneticPr fontId="4"/>
  </si>
  <si>
    <t>　本市の公共下水道は、令和元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企業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1" eb="13">
      <t>レイワ</t>
    </rPh>
    <rPh sb="13" eb="15">
      <t>ガンネン</t>
    </rPh>
    <rPh sb="15" eb="16">
      <t>ド</t>
    </rPh>
    <rPh sb="183" eb="185">
      <t>キギョウ</t>
    </rPh>
    <phoneticPr fontId="4"/>
  </si>
  <si>
    <t>①主な施設として、管渠・汚水中継ポンプ場を有しています。供用開始が平成3年度であり、現在は法定耐用年数を経過した資産はない状態ではありますが、類似団体と比べると高い数値となっています。これは、供用開始以前から市内に整備されていた集中浄化槽方式を用いた汚水処理区域のうち、後に公共下水道へ接続替えを行った地域などを中心として、老朽化が進んでいる下水道管も現れてきていることが原因と考えられ、今後は、新規整備と並行して老朽管対策等にも取り組んでいく必要がでてくることから、長期的な投資財政計画を策定し持続的な経営の健全化を進める必要があります。
②法定耐用年数を経過した管渠延長はありません。
③改善(更新・改良・修繕)管渠延長はありません。</t>
    <rPh sb="1" eb="2">
      <t>オモ</t>
    </rPh>
    <rPh sb="3" eb="5">
      <t>シセツ</t>
    </rPh>
    <rPh sb="9" eb="11">
      <t>カンキョ</t>
    </rPh>
    <rPh sb="12" eb="14">
      <t>オスイ</t>
    </rPh>
    <rPh sb="14" eb="16">
      <t>チュウケイ</t>
    </rPh>
    <rPh sb="19" eb="20">
      <t>ジョウ</t>
    </rPh>
    <rPh sb="21" eb="22">
      <t>ユウ</t>
    </rPh>
    <rPh sb="28" eb="30">
      <t>キョウヨウ</t>
    </rPh>
    <rPh sb="30" eb="32">
      <t>カイシ</t>
    </rPh>
    <rPh sb="33" eb="35">
      <t>ヘイセイ</t>
    </rPh>
    <rPh sb="36" eb="37">
      <t>ネン</t>
    </rPh>
    <rPh sb="37" eb="38">
      <t>ド</t>
    </rPh>
    <rPh sb="42" eb="44">
      <t>ゲンザイ</t>
    </rPh>
    <rPh sb="45" eb="47">
      <t>ホウテイ</t>
    </rPh>
    <rPh sb="47" eb="49">
      <t>タイヨウ</t>
    </rPh>
    <rPh sb="49" eb="51">
      <t>ネンスウ</t>
    </rPh>
    <rPh sb="52" eb="54">
      <t>ケイカ</t>
    </rPh>
    <rPh sb="56" eb="58">
      <t>シサン</t>
    </rPh>
    <rPh sb="61" eb="63">
      <t>ジョウタイ</t>
    </rPh>
    <rPh sb="71" eb="73">
      <t>ルイジ</t>
    </rPh>
    <rPh sb="73" eb="75">
      <t>ダンタイ</t>
    </rPh>
    <rPh sb="76" eb="77">
      <t>クラ</t>
    </rPh>
    <rPh sb="80" eb="81">
      <t>タカ</t>
    </rPh>
    <rPh sb="82" eb="84">
      <t>スウチ</t>
    </rPh>
    <rPh sb="186" eb="188">
      <t>ゲンイン</t>
    </rPh>
    <rPh sb="189" eb="190">
      <t>カンガ</t>
    </rPh>
    <rPh sb="234" eb="237">
      <t>チョウキテキ</t>
    </rPh>
    <rPh sb="238" eb="240">
      <t>トウシ</t>
    </rPh>
    <rPh sb="240" eb="242">
      <t>ザイセイ</t>
    </rPh>
    <rPh sb="242" eb="244">
      <t>ケイカク</t>
    </rPh>
    <rPh sb="245" eb="247">
      <t>サクテイ</t>
    </rPh>
    <rPh sb="248" eb="251">
      <t>ジゾクテキ</t>
    </rPh>
    <rPh sb="252" eb="254">
      <t>ケイエイ</t>
    </rPh>
    <rPh sb="255" eb="258">
      <t>ケンゼンカ</t>
    </rPh>
    <rPh sb="259" eb="260">
      <t>スス</t>
    </rPh>
    <rPh sb="262" eb="264">
      <t>ヒツヨウ</t>
    </rPh>
    <rPh sb="272" eb="274">
      <t>ホウテイ</t>
    </rPh>
    <rPh sb="274" eb="276">
      <t>タイヨウ</t>
    </rPh>
    <rPh sb="276" eb="278">
      <t>ネンスウ</t>
    </rPh>
    <rPh sb="279" eb="281">
      <t>ケイカ</t>
    </rPh>
    <rPh sb="283" eb="285">
      <t>カンキョ</t>
    </rPh>
    <rPh sb="285" eb="287">
      <t>エンチョウ</t>
    </rPh>
    <rPh sb="296" eb="298">
      <t>カイゼン</t>
    </rPh>
    <rPh sb="299" eb="301">
      <t>コウシン</t>
    </rPh>
    <rPh sb="302" eb="304">
      <t>カイリョウ</t>
    </rPh>
    <rPh sb="305" eb="307">
      <t>シュウゼン</t>
    </rPh>
    <rPh sb="308" eb="310">
      <t>カンキョ</t>
    </rPh>
    <rPh sb="310" eb="312">
      <t>エンチョウ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</si>
</sst>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A7-4551-A4CB-29D27BFA77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0.34</c:v>
                </c:pt>
              </c:numCache>
            </c:numRef>
          </c:val>
          <c:smooth val="0"/>
          <c:extLst>
            <c:ext xmlns:c16="http://schemas.microsoft.com/office/drawing/2014/chart" uri="{C3380CC4-5D6E-409C-BE32-E72D297353CC}">
              <c16:uniqueId val="{00000001-DCA7-4551-A4CB-29D27BFA77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9B-44B7-AAF8-EF4AC9E417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889B-44B7-AAF8-EF4AC9E417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81.63</c:v>
                </c:pt>
              </c:numCache>
            </c:numRef>
          </c:val>
          <c:extLst>
            <c:ext xmlns:c16="http://schemas.microsoft.com/office/drawing/2014/chart" uri="{C3380CC4-5D6E-409C-BE32-E72D297353CC}">
              <c16:uniqueId val="{00000000-2EF9-48F2-BA3B-674427FEAA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85.79</c:v>
                </c:pt>
              </c:numCache>
            </c:numRef>
          </c:val>
          <c:smooth val="0"/>
          <c:extLst>
            <c:ext xmlns:c16="http://schemas.microsoft.com/office/drawing/2014/chart" uri="{C3380CC4-5D6E-409C-BE32-E72D297353CC}">
              <c16:uniqueId val="{00000001-2EF9-48F2-BA3B-674427FEAA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c:v>
                </c:pt>
              </c:numCache>
            </c:numRef>
          </c:val>
          <c:extLst>
            <c:ext xmlns:c16="http://schemas.microsoft.com/office/drawing/2014/chart" uri="{C3380CC4-5D6E-409C-BE32-E72D297353CC}">
              <c16:uniqueId val="{00000000-6827-4124-AB00-1152F26A01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105.14</c:v>
                </c:pt>
              </c:numCache>
            </c:numRef>
          </c:val>
          <c:smooth val="0"/>
          <c:extLst>
            <c:ext xmlns:c16="http://schemas.microsoft.com/office/drawing/2014/chart" uri="{C3380CC4-5D6E-409C-BE32-E72D297353CC}">
              <c16:uniqueId val="{00000001-6827-4124-AB00-1152F26A01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35.46</c:v>
                </c:pt>
              </c:numCache>
            </c:numRef>
          </c:val>
          <c:extLst>
            <c:ext xmlns:c16="http://schemas.microsoft.com/office/drawing/2014/chart" uri="{C3380CC4-5D6E-409C-BE32-E72D297353CC}">
              <c16:uniqueId val="{00000000-2BE2-442F-9167-03397E24E0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18.04</c:v>
                </c:pt>
              </c:numCache>
            </c:numRef>
          </c:val>
          <c:smooth val="0"/>
          <c:extLst>
            <c:ext xmlns:c16="http://schemas.microsoft.com/office/drawing/2014/chart" uri="{C3380CC4-5D6E-409C-BE32-E72D297353CC}">
              <c16:uniqueId val="{00000001-2BE2-442F-9167-03397E24E0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FA-4092-9538-A1CDB1BB48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2FA-4092-9538-A1CDB1BB48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7F-444E-A7B8-925E8B076D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11.56</c:v>
                </c:pt>
              </c:numCache>
            </c:numRef>
          </c:val>
          <c:smooth val="0"/>
          <c:extLst>
            <c:ext xmlns:c16="http://schemas.microsoft.com/office/drawing/2014/chart" uri="{C3380CC4-5D6E-409C-BE32-E72D297353CC}">
              <c16:uniqueId val="{00000001-337F-444E-A7B8-925E8B076D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52.84</c:v>
                </c:pt>
              </c:numCache>
            </c:numRef>
          </c:val>
          <c:extLst>
            <c:ext xmlns:c16="http://schemas.microsoft.com/office/drawing/2014/chart" uri="{C3380CC4-5D6E-409C-BE32-E72D297353CC}">
              <c16:uniqueId val="{00000000-D1BC-420A-9E57-7FC8FF8DD0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54.41</c:v>
                </c:pt>
              </c:numCache>
            </c:numRef>
          </c:val>
          <c:smooth val="0"/>
          <c:extLst>
            <c:ext xmlns:c16="http://schemas.microsoft.com/office/drawing/2014/chart" uri="{C3380CC4-5D6E-409C-BE32-E72D297353CC}">
              <c16:uniqueId val="{00000001-D1BC-420A-9E57-7FC8FF8DD0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2145.39</c:v>
                </c:pt>
              </c:numCache>
            </c:numRef>
          </c:val>
          <c:extLst>
            <c:ext xmlns:c16="http://schemas.microsoft.com/office/drawing/2014/chart" uri="{C3380CC4-5D6E-409C-BE32-E72D297353CC}">
              <c16:uniqueId val="{00000000-8C95-4391-B089-2C948923D6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1105.9100000000001</c:v>
                </c:pt>
              </c:numCache>
            </c:numRef>
          </c:val>
          <c:smooth val="0"/>
          <c:extLst>
            <c:ext xmlns:c16="http://schemas.microsoft.com/office/drawing/2014/chart" uri="{C3380CC4-5D6E-409C-BE32-E72D297353CC}">
              <c16:uniqueId val="{00000001-8C95-4391-B089-2C948923D6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54.11</c:v>
                </c:pt>
              </c:numCache>
            </c:numRef>
          </c:val>
          <c:extLst>
            <c:ext xmlns:c16="http://schemas.microsoft.com/office/drawing/2014/chart" uri="{C3380CC4-5D6E-409C-BE32-E72D297353CC}">
              <c16:uniqueId val="{00000000-0803-4639-AFEE-DE278D5AD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76.319999999999993</c:v>
                </c:pt>
              </c:numCache>
            </c:numRef>
          </c:val>
          <c:smooth val="0"/>
          <c:extLst>
            <c:ext xmlns:c16="http://schemas.microsoft.com/office/drawing/2014/chart" uri="{C3380CC4-5D6E-409C-BE32-E72D297353CC}">
              <c16:uniqueId val="{00000001-0803-4639-AFEE-DE278D5AD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A214-4F96-A89B-A63D7A15B7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171.08</c:v>
                </c:pt>
              </c:numCache>
            </c:numRef>
          </c:val>
          <c:smooth val="0"/>
          <c:extLst>
            <c:ext xmlns:c16="http://schemas.microsoft.com/office/drawing/2014/chart" uri="{C3380CC4-5D6E-409C-BE32-E72D297353CC}">
              <c16:uniqueId val="{00000001-A214-4F96-A89B-A63D7A15B7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幸手市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50886</v>
      </c>
      <c r="AM8" s="69"/>
      <c r="AN8" s="69"/>
      <c r="AO8" s="69"/>
      <c r="AP8" s="69"/>
      <c r="AQ8" s="69"/>
      <c r="AR8" s="69"/>
      <c r="AS8" s="69"/>
      <c r="AT8" s="68">
        <f>データ!T6</f>
        <v>33.93</v>
      </c>
      <c r="AU8" s="68"/>
      <c r="AV8" s="68"/>
      <c r="AW8" s="68"/>
      <c r="AX8" s="68"/>
      <c r="AY8" s="68"/>
      <c r="AZ8" s="68"/>
      <c r="BA8" s="68"/>
      <c r="BB8" s="68">
        <f>データ!U6</f>
        <v>1499.73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70.290000000000006</v>
      </c>
      <c r="J10" s="68"/>
      <c r="K10" s="68"/>
      <c r="L10" s="68"/>
      <c r="M10" s="68"/>
      <c r="N10" s="68"/>
      <c r="O10" s="68"/>
      <c r="P10" s="68">
        <f>データ!P6</f>
        <v>46.78</v>
      </c>
      <c r="Q10" s="68"/>
      <c r="R10" s="68"/>
      <c r="S10" s="68"/>
      <c r="T10" s="68"/>
      <c r="U10" s="68"/>
      <c r="V10" s="68"/>
      <c r="W10" s="68">
        <f>データ!Q6</f>
        <v>71.39</v>
      </c>
      <c r="X10" s="68"/>
      <c r="Y10" s="68"/>
      <c r="Z10" s="68"/>
      <c r="AA10" s="68"/>
      <c r="AB10" s="68"/>
      <c r="AC10" s="68"/>
      <c r="AD10" s="69">
        <f>データ!R6</f>
        <v>1595</v>
      </c>
      <c r="AE10" s="69"/>
      <c r="AF10" s="69"/>
      <c r="AG10" s="69"/>
      <c r="AH10" s="69"/>
      <c r="AI10" s="69"/>
      <c r="AJ10" s="69"/>
      <c r="AK10" s="2"/>
      <c r="AL10" s="69">
        <f>データ!V6</f>
        <v>23735</v>
      </c>
      <c r="AM10" s="69"/>
      <c r="AN10" s="69"/>
      <c r="AO10" s="69"/>
      <c r="AP10" s="69"/>
      <c r="AQ10" s="69"/>
      <c r="AR10" s="69"/>
      <c r="AS10" s="69"/>
      <c r="AT10" s="68">
        <f>データ!W6</f>
        <v>3.89</v>
      </c>
      <c r="AU10" s="68"/>
      <c r="AV10" s="68"/>
      <c r="AW10" s="68"/>
      <c r="AX10" s="68"/>
      <c r="AY10" s="68"/>
      <c r="AZ10" s="68"/>
      <c r="BA10" s="68"/>
      <c r="BB10" s="68">
        <f>データ!X6</f>
        <v>6101.54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DT0KUBdvR11IIz89DFJ8JU65zaO6qVDvCQ0Mq9EQG2tqD0ao0D2vCXg/SpnSUJi/yqZJeTuAn9xR9F/LmH6Ow==" saltValue="RKiJGZKzYMj4UTitZBdx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112402</v>
      </c>
      <c r="D6" s="33">
        <f t="shared" si="3"/>
        <v>46</v>
      </c>
      <c r="E6" s="33">
        <f t="shared" si="3"/>
        <v>17</v>
      </c>
      <c r="F6" s="33">
        <f t="shared" si="3"/>
        <v>1</v>
      </c>
      <c r="G6" s="33">
        <f t="shared" si="3"/>
        <v>0</v>
      </c>
      <c r="H6" s="33" t="str">
        <f t="shared" si="3"/>
        <v>埼玉県　幸手市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70.290000000000006</v>
      </c>
      <c r="P6" s="34">
        <f t="shared" si="3"/>
        <v>46.78</v>
      </c>
      <c r="Q6" s="34">
        <f t="shared" si="3"/>
        <v>71.39</v>
      </c>
      <c r="R6" s="34">
        <f t="shared" si="3"/>
        <v>1595</v>
      </c>
      <c r="S6" s="34">
        <f t="shared" si="3"/>
        <v>50886</v>
      </c>
      <c r="T6" s="34">
        <f t="shared" si="3"/>
        <v>33.93</v>
      </c>
      <c r="U6" s="34">
        <f t="shared" si="3"/>
        <v>1499.73</v>
      </c>
      <c r="V6" s="34">
        <f t="shared" si="3"/>
        <v>23735</v>
      </c>
      <c r="W6" s="34">
        <f t="shared" si="3"/>
        <v>3.89</v>
      </c>
      <c r="X6" s="34">
        <f t="shared" si="3"/>
        <v>6101.54</v>
      </c>
      <c r="Y6" s="35" t="str">
        <f>IF(Y7="",NA(),Y7)</f>
        <v>-</v>
      </c>
      <c r="Z6" s="35" t="str">
        <f t="shared" ref="Z6:AH6" si="4">IF(Z7="",NA(),Z7)</f>
        <v>-</v>
      </c>
      <c r="AA6" s="35" t="str">
        <f t="shared" si="4"/>
        <v>-</v>
      </c>
      <c r="AB6" s="35" t="str">
        <f t="shared" si="4"/>
        <v>-</v>
      </c>
      <c r="AC6" s="35">
        <f t="shared" si="4"/>
        <v>102</v>
      </c>
      <c r="AD6" s="35" t="str">
        <f t="shared" si="4"/>
        <v>-</v>
      </c>
      <c r="AE6" s="35" t="str">
        <f t="shared" si="4"/>
        <v>-</v>
      </c>
      <c r="AF6" s="35" t="str">
        <f t="shared" si="4"/>
        <v>-</v>
      </c>
      <c r="AG6" s="35" t="str">
        <f t="shared" si="4"/>
        <v>-</v>
      </c>
      <c r="AH6" s="35">
        <f t="shared" si="4"/>
        <v>105.14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11.56</v>
      </c>
      <c r="AT6" s="34" t="str">
        <f>IF(AT7="","",IF(AT7="-","【-】","【"&amp;SUBSTITUTE(TEXT(AT7,"#,##0.00"),"-","△")&amp;"】"))</f>
        <v>【3.09】</v>
      </c>
      <c r="AU6" s="35" t="str">
        <f>IF(AU7="",NA(),AU7)</f>
        <v>-</v>
      </c>
      <c r="AV6" s="35" t="str">
        <f t="shared" ref="AV6:BD6" si="6">IF(AV7="",NA(),AV7)</f>
        <v>-</v>
      </c>
      <c r="AW6" s="35" t="str">
        <f t="shared" si="6"/>
        <v>-</v>
      </c>
      <c r="AX6" s="35" t="str">
        <f t="shared" si="6"/>
        <v>-</v>
      </c>
      <c r="AY6" s="35">
        <f t="shared" si="6"/>
        <v>52.84</v>
      </c>
      <c r="AZ6" s="35" t="str">
        <f t="shared" si="6"/>
        <v>-</v>
      </c>
      <c r="BA6" s="35" t="str">
        <f t="shared" si="6"/>
        <v>-</v>
      </c>
      <c r="BB6" s="35" t="str">
        <f t="shared" si="6"/>
        <v>-</v>
      </c>
      <c r="BC6" s="35" t="str">
        <f t="shared" si="6"/>
        <v>-</v>
      </c>
      <c r="BD6" s="35">
        <f t="shared" si="6"/>
        <v>54.41</v>
      </c>
      <c r="BE6" s="34" t="str">
        <f>IF(BE7="","",IF(BE7="-","【-】","【"&amp;SUBSTITUTE(TEXT(BE7,"#,##0.00"),"-","△")&amp;"】"))</f>
        <v>【69.54】</v>
      </c>
      <c r="BF6" s="35" t="str">
        <f>IF(BF7="",NA(),BF7)</f>
        <v>-</v>
      </c>
      <c r="BG6" s="35" t="str">
        <f t="shared" ref="BG6:BO6" si="7">IF(BG7="",NA(),BG7)</f>
        <v>-</v>
      </c>
      <c r="BH6" s="35" t="str">
        <f t="shared" si="7"/>
        <v>-</v>
      </c>
      <c r="BI6" s="35" t="str">
        <f t="shared" si="7"/>
        <v>-</v>
      </c>
      <c r="BJ6" s="35">
        <f t="shared" si="7"/>
        <v>2145.39</v>
      </c>
      <c r="BK6" s="35" t="str">
        <f t="shared" si="7"/>
        <v>-</v>
      </c>
      <c r="BL6" s="35" t="str">
        <f t="shared" si="7"/>
        <v>-</v>
      </c>
      <c r="BM6" s="35" t="str">
        <f t="shared" si="7"/>
        <v>-</v>
      </c>
      <c r="BN6" s="35" t="str">
        <f t="shared" si="7"/>
        <v>-</v>
      </c>
      <c r="BO6" s="35">
        <f t="shared" si="7"/>
        <v>1105.9100000000001</v>
      </c>
      <c r="BP6" s="34" t="str">
        <f>IF(BP7="","",IF(BP7="-","【-】","【"&amp;SUBSTITUTE(TEXT(BP7,"#,##0.00"),"-","△")&amp;"】"))</f>
        <v>【682.51】</v>
      </c>
      <c r="BQ6" s="35" t="str">
        <f>IF(BQ7="",NA(),BQ7)</f>
        <v>-</v>
      </c>
      <c r="BR6" s="35" t="str">
        <f t="shared" ref="BR6:BZ6" si="8">IF(BR7="",NA(),BR7)</f>
        <v>-</v>
      </c>
      <c r="BS6" s="35" t="str">
        <f t="shared" si="8"/>
        <v>-</v>
      </c>
      <c r="BT6" s="35" t="str">
        <f t="shared" si="8"/>
        <v>-</v>
      </c>
      <c r="BU6" s="35">
        <f t="shared" si="8"/>
        <v>54.11</v>
      </c>
      <c r="BV6" s="35" t="str">
        <f t="shared" si="8"/>
        <v>-</v>
      </c>
      <c r="BW6" s="35" t="str">
        <f t="shared" si="8"/>
        <v>-</v>
      </c>
      <c r="BX6" s="35" t="str">
        <f t="shared" si="8"/>
        <v>-</v>
      </c>
      <c r="BY6" s="35" t="str">
        <f t="shared" si="8"/>
        <v>-</v>
      </c>
      <c r="BZ6" s="35">
        <f t="shared" si="8"/>
        <v>76.319999999999993</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50.06</v>
      </c>
      <c r="CW6" s="34" t="str">
        <f>IF(CW7="","",IF(CW7="-","【-】","【"&amp;SUBSTITUTE(TEXT(CW7,"#,##0.00"),"-","△")&amp;"】"))</f>
        <v>【59.64】</v>
      </c>
      <c r="CX6" s="35" t="str">
        <f>IF(CX7="",NA(),CX7)</f>
        <v>-</v>
      </c>
      <c r="CY6" s="35" t="str">
        <f t="shared" ref="CY6:DG6" si="11">IF(CY7="",NA(),CY7)</f>
        <v>-</v>
      </c>
      <c r="CZ6" s="35" t="str">
        <f t="shared" si="11"/>
        <v>-</v>
      </c>
      <c r="DA6" s="35" t="str">
        <f t="shared" si="11"/>
        <v>-</v>
      </c>
      <c r="DB6" s="35">
        <f t="shared" si="11"/>
        <v>81.63</v>
      </c>
      <c r="DC6" s="35" t="str">
        <f t="shared" si="11"/>
        <v>-</v>
      </c>
      <c r="DD6" s="35" t="str">
        <f t="shared" si="11"/>
        <v>-</v>
      </c>
      <c r="DE6" s="35" t="str">
        <f t="shared" si="11"/>
        <v>-</v>
      </c>
      <c r="DF6" s="35" t="str">
        <f t="shared" si="11"/>
        <v>-</v>
      </c>
      <c r="DG6" s="35">
        <f t="shared" si="11"/>
        <v>85.79</v>
      </c>
      <c r="DH6" s="34" t="str">
        <f>IF(DH7="","",IF(DH7="-","【-】","【"&amp;SUBSTITUTE(TEXT(DH7,"#,##0.00"),"-","△")&amp;"】"))</f>
        <v>【95.35】</v>
      </c>
      <c r="DI6" s="35" t="str">
        <f>IF(DI7="",NA(),DI7)</f>
        <v>-</v>
      </c>
      <c r="DJ6" s="35" t="str">
        <f t="shared" ref="DJ6:DR6" si="12">IF(DJ7="",NA(),DJ7)</f>
        <v>-</v>
      </c>
      <c r="DK6" s="35" t="str">
        <f t="shared" si="12"/>
        <v>-</v>
      </c>
      <c r="DL6" s="35" t="str">
        <f t="shared" si="12"/>
        <v>-</v>
      </c>
      <c r="DM6" s="35">
        <f t="shared" si="12"/>
        <v>35.46</v>
      </c>
      <c r="DN6" s="35" t="str">
        <f t="shared" si="12"/>
        <v>-</v>
      </c>
      <c r="DO6" s="35" t="str">
        <f t="shared" si="12"/>
        <v>-</v>
      </c>
      <c r="DP6" s="35" t="str">
        <f t="shared" si="12"/>
        <v>-</v>
      </c>
      <c r="DQ6" s="35" t="str">
        <f t="shared" si="12"/>
        <v>-</v>
      </c>
      <c r="DR6" s="35">
        <f t="shared" si="12"/>
        <v>18.04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0.34</v>
      </c>
      <c r="EO6" s="34" t="str">
        <f>IF(EO7="","",IF(EO7="-","【-】","【"&amp;SUBSTITUTE(TEXT(EO7,"#,##0.00"),"-","△")&amp;"】"))</f>
        <v>【0.22】</v>
      </c>
    </row>
    <row r="7" spans="1:148" s="36" customFormat="1" x14ac:dyDescent="0.15">
      <c r="A7" s="28"/>
      <c r="B7" s="37">
        <v>2019</v>
      </c>
      <c r="C7" s="37">
        <v>112402</v>
      </c>
      <c r="D7" s="37">
        <v>46</v>
      </c>
      <c r="E7" s="37">
        <v>17</v>
      </c>
      <c r="F7" s="37">
        <v>1</v>
      </c>
      <c r="G7" s="37">
        <v>0</v>
      </c>
      <c r="H7" s="37" t="s">
        <v>96</v>
      </c>
      <c r="I7" s="37" t="s">
        <v>97</v>
      </c>
      <c r="J7" s="37" t="s">
        <v>98</v>
      </c>
      <c r="K7" s="37" t="s">
        <v>99</v>
      </c>
      <c r="L7" s="37" t="s">
        <v>100</v>
      </c>
      <c r="M7" s="37" t="s">
        <v>101</v>
      </c>
      <c r="N7" s="38" t="s">
        <v>102</v>
      </c>
      <c r="O7" s="38">
        <v>70.290000000000006</v>
      </c>
      <c r="P7" s="38">
        <v>46.78</v>
      </c>
      <c r="Q7" s="38">
        <v>71.39</v>
      </c>
      <c r="R7" s="38">
        <v>1595</v>
      </c>
      <c r="S7" s="38">
        <v>50886</v>
      </c>
      <c r="T7" s="38">
        <v>33.93</v>
      </c>
      <c r="U7" s="38">
        <v>1499.73</v>
      </c>
      <c r="V7" s="38">
        <v>23735</v>
      </c>
      <c r="W7" s="38">
        <v>3.89</v>
      </c>
      <c r="X7" s="38">
        <v>6101.54</v>
      </c>
      <c r="Y7" s="38" t="s">
        <v>102</v>
      </c>
      <c r="Z7" s="38" t="s">
        <v>102</v>
      </c>
      <c r="AA7" s="38" t="s">
        <v>102</v>
      </c>
      <c r="AB7" s="38" t="s">
        <v>102</v>
      </c>
      <c r="AC7" s="38">
        <v>102</v>
      </c>
      <c r="AD7" s="38" t="s">
        <v>102</v>
      </c>
      <c r="AE7" s="38" t="s">
        <v>102</v>
      </c>
      <c r="AF7" s="38" t="s">
        <v>102</v>
      </c>
      <c r="AG7" s="38" t="s">
        <v>102</v>
      </c>
      <c r="AH7" s="38">
        <v>105.14</v>
      </c>
      <c r="AI7" s="38">
        <v>108.07</v>
      </c>
      <c r="AJ7" s="38" t="s">
        <v>102</v>
      </c>
      <c r="AK7" s="38" t="s">
        <v>102</v>
      </c>
      <c r="AL7" s="38" t="s">
        <v>102</v>
      </c>
      <c r="AM7" s="38" t="s">
        <v>102</v>
      </c>
      <c r="AN7" s="38">
        <v>0</v>
      </c>
      <c r="AO7" s="38" t="s">
        <v>102</v>
      </c>
      <c r="AP7" s="38" t="s">
        <v>102</v>
      </c>
      <c r="AQ7" s="38" t="s">
        <v>102</v>
      </c>
      <c r="AR7" s="38" t="s">
        <v>102</v>
      </c>
      <c r="AS7" s="38">
        <v>11.56</v>
      </c>
      <c r="AT7" s="38">
        <v>3.09</v>
      </c>
      <c r="AU7" s="38" t="s">
        <v>102</v>
      </c>
      <c r="AV7" s="38" t="s">
        <v>102</v>
      </c>
      <c r="AW7" s="38" t="s">
        <v>102</v>
      </c>
      <c r="AX7" s="38" t="s">
        <v>102</v>
      </c>
      <c r="AY7" s="38">
        <v>52.84</v>
      </c>
      <c r="AZ7" s="38" t="s">
        <v>102</v>
      </c>
      <c r="BA7" s="38" t="s">
        <v>102</v>
      </c>
      <c r="BB7" s="38" t="s">
        <v>102</v>
      </c>
      <c r="BC7" s="38" t="s">
        <v>102</v>
      </c>
      <c r="BD7" s="38">
        <v>54.41</v>
      </c>
      <c r="BE7" s="38">
        <v>69.540000000000006</v>
      </c>
      <c r="BF7" s="38" t="s">
        <v>102</v>
      </c>
      <c r="BG7" s="38" t="s">
        <v>102</v>
      </c>
      <c r="BH7" s="38" t="s">
        <v>102</v>
      </c>
      <c r="BI7" s="38" t="s">
        <v>102</v>
      </c>
      <c r="BJ7" s="38">
        <v>2145.39</v>
      </c>
      <c r="BK7" s="38" t="s">
        <v>102</v>
      </c>
      <c r="BL7" s="38" t="s">
        <v>102</v>
      </c>
      <c r="BM7" s="38" t="s">
        <v>102</v>
      </c>
      <c r="BN7" s="38" t="s">
        <v>102</v>
      </c>
      <c r="BO7" s="38">
        <v>1105.9100000000001</v>
      </c>
      <c r="BP7" s="38">
        <v>682.51</v>
      </c>
      <c r="BQ7" s="38" t="s">
        <v>102</v>
      </c>
      <c r="BR7" s="38" t="s">
        <v>102</v>
      </c>
      <c r="BS7" s="38" t="s">
        <v>102</v>
      </c>
      <c r="BT7" s="38" t="s">
        <v>102</v>
      </c>
      <c r="BU7" s="38">
        <v>54.11</v>
      </c>
      <c r="BV7" s="38" t="s">
        <v>102</v>
      </c>
      <c r="BW7" s="38" t="s">
        <v>102</v>
      </c>
      <c r="BX7" s="38" t="s">
        <v>102</v>
      </c>
      <c r="BY7" s="38" t="s">
        <v>102</v>
      </c>
      <c r="BZ7" s="38">
        <v>76.319999999999993</v>
      </c>
      <c r="CA7" s="38">
        <v>100.34</v>
      </c>
      <c r="CB7" s="38" t="s">
        <v>102</v>
      </c>
      <c r="CC7" s="38" t="s">
        <v>102</v>
      </c>
      <c r="CD7" s="38" t="s">
        <v>102</v>
      </c>
      <c r="CE7" s="38" t="s">
        <v>102</v>
      </c>
      <c r="CF7" s="38">
        <v>150</v>
      </c>
      <c r="CG7" s="38" t="s">
        <v>102</v>
      </c>
      <c r="CH7" s="38" t="s">
        <v>102</v>
      </c>
      <c r="CI7" s="38" t="s">
        <v>102</v>
      </c>
      <c r="CJ7" s="38" t="s">
        <v>102</v>
      </c>
      <c r="CK7" s="38">
        <v>171.08</v>
      </c>
      <c r="CL7" s="38">
        <v>136.15</v>
      </c>
      <c r="CM7" s="38" t="s">
        <v>102</v>
      </c>
      <c r="CN7" s="38" t="s">
        <v>102</v>
      </c>
      <c r="CO7" s="38" t="s">
        <v>102</v>
      </c>
      <c r="CP7" s="38" t="s">
        <v>102</v>
      </c>
      <c r="CQ7" s="38" t="s">
        <v>102</v>
      </c>
      <c r="CR7" s="38" t="s">
        <v>102</v>
      </c>
      <c r="CS7" s="38" t="s">
        <v>102</v>
      </c>
      <c r="CT7" s="38" t="s">
        <v>102</v>
      </c>
      <c r="CU7" s="38" t="s">
        <v>102</v>
      </c>
      <c r="CV7" s="38">
        <v>50.06</v>
      </c>
      <c r="CW7" s="38">
        <v>59.64</v>
      </c>
      <c r="CX7" s="38" t="s">
        <v>102</v>
      </c>
      <c r="CY7" s="38" t="s">
        <v>102</v>
      </c>
      <c r="CZ7" s="38" t="s">
        <v>102</v>
      </c>
      <c r="DA7" s="38" t="s">
        <v>102</v>
      </c>
      <c r="DB7" s="38">
        <v>81.63</v>
      </c>
      <c r="DC7" s="38" t="s">
        <v>102</v>
      </c>
      <c r="DD7" s="38" t="s">
        <v>102</v>
      </c>
      <c r="DE7" s="38" t="s">
        <v>102</v>
      </c>
      <c r="DF7" s="38" t="s">
        <v>102</v>
      </c>
      <c r="DG7" s="38">
        <v>85.79</v>
      </c>
      <c r="DH7" s="38">
        <v>95.35</v>
      </c>
      <c r="DI7" s="38" t="s">
        <v>102</v>
      </c>
      <c r="DJ7" s="38" t="s">
        <v>102</v>
      </c>
      <c r="DK7" s="38" t="s">
        <v>102</v>
      </c>
      <c r="DL7" s="38" t="s">
        <v>102</v>
      </c>
      <c r="DM7" s="38">
        <v>35.46</v>
      </c>
      <c r="DN7" s="38" t="s">
        <v>102</v>
      </c>
      <c r="DO7" s="38" t="s">
        <v>102</v>
      </c>
      <c r="DP7" s="38" t="s">
        <v>102</v>
      </c>
      <c r="DQ7" s="38" t="s">
        <v>102</v>
      </c>
      <c r="DR7" s="38">
        <v>18.04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達彦</cp:lastModifiedBy>
  <cp:lastPrinted>2021-01-18T23:55:46Z</cp:lastPrinted>
  <dcterms:created xsi:type="dcterms:W3CDTF">2020-12-04T02:25:24Z</dcterms:created>
  <dcterms:modified xsi:type="dcterms:W3CDTF">2021-01-20T05:50:03Z</dcterms:modified>
  <cp:category/>
</cp:coreProperties>
</file>