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17.0.5\3060下水道課\管理担当\☆調査関係\☆埼玉県　関係\☆市町村課関係\令和5年度\240116公営企業に係る経営比較分析表（令和4年度決算）の分析等について（依頼）\01-様式\02-農集\"/>
    </mc:Choice>
  </mc:AlternateContent>
  <xr:revisionPtr revIDLastSave="0" documentId="13_ncr:1_{97B6A716-BF6E-44BA-9A0B-3EE3F8C9900B}" xr6:coauthVersionLast="36" xr6:coauthVersionMax="36" xr10:uidLastSave="{00000000-0000-0000-0000-000000000000}"/>
  <workbookProtection workbookAlgorithmName="SHA-512" workbookHashValue="VnvTZjuk1PvC0OGJC8irW+UXnuRCECfeiuN7mrGlxpi7wwSFcFAVpz2BeuNpR1HScA/Ujc1f8MTsmVjB0Gj4LA==" workbookSaltValue="tOmgpMl0qYk0O/8AUcTHp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H86" i="4"/>
  <c r="AL10" i="4"/>
  <c r="AD10" i="4"/>
  <c r="P10" i="4"/>
  <c r="B10" i="4"/>
  <c r="AT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<sst xmlns="http://schemas.openxmlformats.org/spreadsheetml/2006/main" count="236" uniqueCount="120">
  <si>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</si>
  <si>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</si>
  <si>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</si>
  <si>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</si>
  <si>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</si>
  <si>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</si>
  <si>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</si>
  <si>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</si>
  <si>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</si>
  <si>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</si>
  <si>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</si>
  <si>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</si>
  <si>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</si>
  <si>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</si>
  <si>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</si>
  <si>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</si>
  <si>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</si>
  <si>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</si>
  <si>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</si>
  <si>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</si>
  <si>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</si>
  <si>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</si>
  <si>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</si>
  <si>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</si>
  <si>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</si>
  <si>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</si>
  <si>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</si>
  <si>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</si>
  <si>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</si>
  <si>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</si>
  <si>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</si>
  <si>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</si>
  <si>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</si>
  <si>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</si>
  <si>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</si>
  <si>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</si>
  <si>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</si>
  <si>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</si>
  <si>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</si>
  <si>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</si>
  <si>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</si>
  <si>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</si>
  <si>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</si>
  <si>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</si>
  <si>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</si>
  <si>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</si>
  <si>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</si>
  <si>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</si>
  <si>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</si>
  <si>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</si>
  <si>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</si>
  <si>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</si>
  <si>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</si>
  <si>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</si>
  <si>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</si>
  <si>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</si>
  <si>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</si>
  <si>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</si>
  <si>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</si>
  <si>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</si>
  <si>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</si>
  <si>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</si>
  <si>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</si>
  <si>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</si>
  <si>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</si>
  <si>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</si>
  <si>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</si>
  <si>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</si>
  <si>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</si>
  <si>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</si>
  <si>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</si>
  <si>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</si>
  <si>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</si>
  <si>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</si>
  <si>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</si>
  <si>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</si>
  <si>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</si>
  <si>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</si>
  <si>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</si>
  <si>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</si>
  <si>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</si>
  <si>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</si>
  <si>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</si>
  <si>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</si>
  <si>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</si>
  <si>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</si>
  <si>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</si>
  <si>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</si>
  <si>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</si>
  <si>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</si>
  <si>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</si>
  <si>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</si>
  <si>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</si>
  <si>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</si>
  <si>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</si>
  <si>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</si>
  <si>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</si>
  <si>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</si>
  <si>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</si>
  <si>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</si>
  <si>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</si>
  <si>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</si>
  <si>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</si>
  <si>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</si>
  <si>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</si>
  <si>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</si>
  <si>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</si>
  <si>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</si>
  <si>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</si>
  <si>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</si>
  <si>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</si>
  <si>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</si>
  <si>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</si>
  <si>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</si>
  <si>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</si>
  <si>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</si>
  <si>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</si>
  <si>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農業集落排水処理施設は、平成19年度の供用開始から16年が経過している。
　管渠は、耐用年数を超えている箇所はなく老朽化による影響はないが、処理施設は、一部耐用年数を超えている設備があるため、引き続き個別計画に基づいた計画的な修繕を行う必要がある。</t>
    <phoneticPr fontId="4"/>
  </si>
  <si>
    <t>「①収益的支出比率」
　毎年度100％を超えているが、総収益における繰入金の占める割合が高く、繰入金に依存した収支となっている。そのため使用料の見直し等の経営改善の必要がある。
「④企業債残高対事業規模比率」
　類似団体平均値よりも低い数値だが、使用料収入だけでは経営を賄えず一般会計からの繰入金に頼った収支になっている。使用料水準の適正化を図っていく必要がある。
「⑤経費回収率」
　類似団体平均値を大きく下回っている。汚水処理に係る費用を使用料で賄いきれていないため、使用料水準の適正化を図る必要がある。
「⑥汚水処理原価」
　処理施設の老朽化による修繕や動力費高騰等に伴い、前年度と比べて高くなっている。今後も老朽化による修繕や物価高騰等が想定されることから、個別計画に基づいた計画的な修繕や維持管理費の削減等を取り組む必要がある。
「⑦施設利用率」
　処理区域内の介護施設廃止に伴い接続人口が減少し、前年度より減少している。少しでも接続人口が増加に転じるよう接続数向上に取組む必要がある。
「⑧水洗化率」
　前年度から減少している。他の項目を改善していく為にも、継続して接続数を100％に近づけるよう取組む必要がある。</t>
    <rPh sb="193" eb="195">
      <t>ルイジ</t>
    </rPh>
    <rPh sb="195" eb="197">
      <t>ダンタイ</t>
    </rPh>
    <rPh sb="197" eb="200">
      <t>ヘイキンチ</t>
    </rPh>
    <rPh sb="201" eb="202">
      <t>オオ</t>
    </rPh>
    <rPh sb="204" eb="206">
      <t>シタマワ</t>
    </rPh>
    <rPh sb="225" eb="226">
      <t>マカナ</t>
    </rPh>
    <rPh sb="280" eb="282">
      <t>ドウリョク</t>
    </rPh>
    <rPh sb="282" eb="283">
      <t>ヒ</t>
    </rPh>
    <rPh sb="283" eb="285">
      <t>コウトウ</t>
    </rPh>
    <rPh sb="285" eb="286">
      <t>トウ</t>
    </rPh>
    <rPh sb="287" eb="288">
      <t>トモナ</t>
    </rPh>
    <rPh sb="290" eb="293">
      <t>ゼンネンド</t>
    </rPh>
    <rPh sb="294" eb="295">
      <t>クラ</t>
    </rPh>
    <rPh sb="297" eb="298">
      <t>タカ</t>
    </rPh>
    <rPh sb="305" eb="307">
      <t>コンゴ</t>
    </rPh>
    <rPh sb="308" eb="311">
      <t>ロウキュウカ</t>
    </rPh>
    <rPh sb="314" eb="316">
      <t>シュウゼン</t>
    </rPh>
    <rPh sb="317" eb="319">
      <t>ブッカ</t>
    </rPh>
    <rPh sb="319" eb="321">
      <t>コウトウ</t>
    </rPh>
    <rPh sb="321" eb="322">
      <t>トウ</t>
    </rPh>
    <rPh sb="349" eb="351">
      <t>イジ</t>
    </rPh>
    <rPh sb="351" eb="354">
      <t>カンリヒ</t>
    </rPh>
    <rPh sb="355" eb="357">
      <t>サクゲン</t>
    </rPh>
    <rPh sb="357" eb="358">
      <t>トウ</t>
    </rPh>
    <rPh sb="359" eb="360">
      <t>ト</t>
    </rPh>
    <rPh sb="361" eb="362">
      <t>ク</t>
    </rPh>
    <rPh sb="380" eb="382">
      <t>ショリ</t>
    </rPh>
    <rPh sb="382" eb="384">
      <t>クイキ</t>
    </rPh>
    <rPh sb="384" eb="385">
      <t>ナイ</t>
    </rPh>
    <rPh sb="386" eb="388">
      <t>カイゴ</t>
    </rPh>
    <rPh sb="388" eb="390">
      <t>シセツ</t>
    </rPh>
    <rPh sb="390" eb="392">
      <t>ハイシ</t>
    </rPh>
    <rPh sb="393" eb="394">
      <t>トモナ</t>
    </rPh>
    <rPh sb="416" eb="417">
      <t>スコ</t>
    </rPh>
    <rPh sb="420" eb="422">
      <t>セツゾク</t>
    </rPh>
    <rPh sb="422" eb="424">
      <t>ジンコウ</t>
    </rPh>
    <rPh sb="458" eb="461">
      <t>ゼンネンド</t>
    </rPh>
    <rPh sb="463" eb="465">
      <t>ゲンショウ</t>
    </rPh>
    <phoneticPr fontId="4"/>
  </si>
  <si>
    <t>　処理区域内の介護施設廃止に伴い水洗化率が90％未満まで減少している。廃止となった施設と同等の施設ができない限り、今後の収益について大幅な増加は見込めない状況といえる。また、経費回収率や汚水処理原価等の経営状況を示す数値は、類似団体平均値と比較すると良くない状態が依然続いている。今後、処理施設の老朽化により、使用料収入に対して維持管理費用の支出増加が進み、資金運用が難しくなることが予想される。
　このような経営状況を改善していくため、今後も個別計画に基づき計画的な修繕を行う必要がある。また、経営状況の悪化を防ぐため、使用料の見直しも検討していく必要がある。</t>
    <rPh sb="1" eb="3">
      <t>ショリ</t>
    </rPh>
    <rPh sb="3" eb="6">
      <t>クイキナイ</t>
    </rPh>
    <rPh sb="7" eb="9">
      <t>カイゴ</t>
    </rPh>
    <rPh sb="9" eb="11">
      <t>シセツ</t>
    </rPh>
    <rPh sb="11" eb="13">
      <t>ハイシ</t>
    </rPh>
    <rPh sb="14" eb="15">
      <t>トモナ</t>
    </rPh>
    <rPh sb="24" eb="26">
      <t>ミマン</t>
    </rPh>
    <rPh sb="28" eb="30">
      <t>ゲンショウ</t>
    </rPh>
    <rPh sb="35" eb="37">
      <t>ハイシ</t>
    </rPh>
    <rPh sb="41" eb="43">
      <t>シセツ</t>
    </rPh>
    <rPh sb="44" eb="46">
      <t>ドウトウ</t>
    </rPh>
    <rPh sb="47" eb="49">
      <t>シセツ</t>
    </rPh>
    <rPh sb="54" eb="55">
      <t>カギ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</si>
</sst>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97-48B5-9A89-53D7D9C571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c:v>0</c:v>
                </c:pt>
                <c:pt idx="4" formatCode="#,##0.00;&quot;△&quot;#,##0.00;&quot;-&quot;">
                  <c:v>0.03</c:v>
                </c:pt>
              </c:numCache>
            </c:numRef>
          </c:val>
          <c:smooth val="0"/>
          <c:extLst>
            <c:ext xmlns:c16="http://schemas.microsoft.com/office/drawing/2014/chart" uri="{C3380CC4-5D6E-409C-BE32-E72D297353CC}">
              <c16:uniqueId val="{00000001-9197-48B5-9A89-53D7D9C571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42.55</c:v>
                </c:pt>
                <c:pt idx="1">
                  <c:v>41.28</c:v>
                </c:pt>
                <c:pt idx="2">
                  <c:v>42.13</c:v>
                </c:pt>
                <c:pt idx="3">
                  <c:v>40</c:v>
                </c:pt>
                <c:pt idx="4">
                  <c:v>38.72</c:v>
                </c:pt>
              </c:numCache>
            </c:numRef>
          </c:val>
          <c:extLst>
            <c:ext xmlns:c16="http://schemas.microsoft.com/office/drawing/2014/chart" uri="{C3380CC4-5D6E-409C-BE32-E72D297353CC}">
              <c16:uniqueId val="{00000000-06B1-4A4D-9552-23B496F653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42.33</c:v>
                </c:pt>
                <c:pt idx="2">
                  <c:v>41.66</c:v>
                </c:pt>
                <c:pt idx="3">
                  <c:v>36.369999999999997</c:v>
                </c:pt>
                <c:pt idx="4">
                  <c:v>52.35</c:v>
                </c:pt>
              </c:numCache>
            </c:numRef>
          </c:val>
          <c:smooth val="0"/>
          <c:extLst>
            <c:ext xmlns:c16="http://schemas.microsoft.com/office/drawing/2014/chart" uri="{C3380CC4-5D6E-409C-BE32-E72D297353CC}">
              <c16:uniqueId val="{00000001-06B1-4A4D-9552-23B496F653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91.15</c:v>
                </c:pt>
                <c:pt idx="1">
                  <c:v>90</c:v>
                </c:pt>
                <c:pt idx="2">
                  <c:v>91.67</c:v>
                </c:pt>
                <c:pt idx="3">
                  <c:v>94.72</c:v>
                </c:pt>
                <c:pt idx="4">
                  <c:v>87.89</c:v>
                </c:pt>
              </c:numCache>
            </c:numRef>
          </c:val>
          <c:extLst>
            <c:ext xmlns:c16="http://schemas.microsoft.com/office/drawing/2014/chart" uri="{C3380CC4-5D6E-409C-BE32-E72D297353CC}">
              <c16:uniqueId val="{00000000-A83D-4903-AEA6-5C391F0E64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62.5</c:v>
                </c:pt>
                <c:pt idx="2">
                  <c:v>58.77</c:v>
                </c:pt>
                <c:pt idx="3">
                  <c:v>59.58</c:v>
                </c:pt>
                <c:pt idx="4">
                  <c:v>84.39</c:v>
                </c:pt>
              </c:numCache>
            </c:numRef>
          </c:val>
          <c:smooth val="0"/>
          <c:extLst>
            <c:ext xmlns:c16="http://schemas.microsoft.com/office/drawing/2014/chart" uri="{C3380CC4-5D6E-409C-BE32-E72D297353CC}">
              <c16:uniqueId val="{00000001-A83D-4903-AEA6-5C391F0E64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102.64</c:v>
                </c:pt>
                <c:pt idx="1">
                  <c:v>104.2</c:v>
                </c:pt>
                <c:pt idx="2">
                  <c:v>107.42</c:v>
                </c:pt>
                <c:pt idx="3">
                  <c:v>110.17</c:v>
                </c:pt>
                <c:pt idx="4">
                  <c:v>109.78</c:v>
                </c:pt>
              </c:numCache>
            </c:numRef>
          </c:val>
          <c:extLst>
            <c:ext xmlns:c16="http://schemas.microsoft.com/office/drawing/2014/chart" uri="{C3380CC4-5D6E-409C-BE32-E72D297353CC}">
              <c16:uniqueId val="{00000000-42C1-4DAF-BEAB-B0B732CB51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C1-4DAF-BEAB-B0B732CB51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7F-439E-8AAF-B9B016A89B2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7F-439E-8AAF-B9B016A89B2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8B-4113-B5FF-AD9D58EC1B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8B-4113-B5FF-AD9D58EC1B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4D-4204-8DAD-8650D4304A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4D-4204-8DAD-8650D4304A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42-4091-A2FD-A3DD46A257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42-4091-A2FD-A3DD46A257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3731.52</c:v>
                </c:pt>
                <c:pt idx="1">
                  <c:v>0</c:v>
                </c:pt>
                <c:pt idx="2">
                  <c:v>0</c:v>
                </c:pt>
                <c:pt idx="3">
                  <c:v>0</c:v>
                </c:pt>
                <c:pt idx="4">
                  <c:v>0</c:v>
                </c:pt>
              </c:numCache>
            </c:numRef>
          </c:val>
          <c:extLst>
            <c:ext xmlns:c16="http://schemas.microsoft.com/office/drawing/2014/chart" uri="{C3380CC4-5D6E-409C-BE32-E72D297353CC}">
              <c16:uniqueId val="{00000000-CC41-48AB-82D9-D1ABD78686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673.08</c:v>
                </c:pt>
                <c:pt idx="2">
                  <c:v>746.98</c:v>
                </c:pt>
                <c:pt idx="3">
                  <c:v>904.55</c:v>
                </c:pt>
                <c:pt idx="4">
                  <c:v>900.82</c:v>
                </c:pt>
              </c:numCache>
            </c:numRef>
          </c:val>
          <c:smooth val="0"/>
          <c:extLst>
            <c:ext xmlns:c16="http://schemas.microsoft.com/office/drawing/2014/chart" uri="{C3380CC4-5D6E-409C-BE32-E72D297353CC}">
              <c16:uniqueId val="{00000001-CC41-48AB-82D9-D1ABD78686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25.17</c:v>
                </c:pt>
                <c:pt idx="1">
                  <c:v>25.17</c:v>
                </c:pt>
                <c:pt idx="2">
                  <c:v>22.61</c:v>
                </c:pt>
                <c:pt idx="3">
                  <c:v>22.27</c:v>
                </c:pt>
                <c:pt idx="4">
                  <c:v>18.399999999999999</c:v>
                </c:pt>
              </c:numCache>
            </c:numRef>
          </c:val>
          <c:extLst>
            <c:ext xmlns:c16="http://schemas.microsoft.com/office/drawing/2014/chart" uri="{C3380CC4-5D6E-409C-BE32-E72D297353CC}">
              <c16:uniqueId val="{00000000-8B55-4865-A683-05BC8B896B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42.44</c:v>
                </c:pt>
                <c:pt idx="2">
                  <c:v>40.49</c:v>
                </c:pt>
                <c:pt idx="3">
                  <c:v>39.69</c:v>
                </c:pt>
                <c:pt idx="4">
                  <c:v>52.94</c:v>
                </c:pt>
              </c:numCache>
            </c:numRef>
          </c:val>
          <c:smooth val="0"/>
          <c:extLst>
            <c:ext xmlns:c16="http://schemas.microsoft.com/office/drawing/2014/chart" uri="{C3380CC4-5D6E-409C-BE32-E72D297353CC}">
              <c16:uniqueId val="{00000001-8B55-4865-A683-05BC8B896B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503.91</c:v>
                </c:pt>
                <c:pt idx="1">
                  <c:v>516.84</c:v>
                </c:pt>
                <c:pt idx="2">
                  <c:v>570.41999999999996</c:v>
                </c:pt>
                <c:pt idx="3">
                  <c:v>601.6</c:v>
                </c:pt>
                <c:pt idx="4">
                  <c:v>795.57</c:v>
                </c:pt>
              </c:numCache>
            </c:numRef>
          </c:val>
          <c:extLst>
            <c:ext xmlns:c16="http://schemas.microsoft.com/office/drawing/2014/chart" uri="{C3380CC4-5D6E-409C-BE32-E72D297353CC}">
              <c16:uniqueId val="{00000000-06E8-4C0A-AE96-4DD9ECCE7E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284.54000000000002</c:v>
                </c:pt>
                <c:pt idx="2">
                  <c:v>274.54000000000002</c:v>
                </c:pt>
                <c:pt idx="3">
                  <c:v>253.17</c:v>
                </c:pt>
                <c:pt idx="4">
                  <c:v>303.27999999999997</c:v>
                </c:pt>
              </c:numCache>
            </c:numRef>
          </c:val>
          <c:smooth val="0"/>
          <c:extLst>
            <c:ext xmlns:c16="http://schemas.microsoft.com/office/drawing/2014/chart" uri="{C3380CC4-5D6E-409C-BE32-E72D297353CC}">
              <c16:uniqueId val="{00000001-06E8-4C0A-AE96-4DD9ECCE7E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1" zoomScaleNormal="100" workbookViewId="0">
      <selection activeCell="CD69" sqref="CD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　幸手市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49404</v>
      </c>
      <c r="AM8" s="42"/>
      <c r="AN8" s="42"/>
      <c r="AO8" s="42"/>
      <c r="AP8" s="42"/>
      <c r="AQ8" s="42"/>
      <c r="AR8" s="42"/>
      <c r="AS8" s="42"/>
      <c r="AT8" s="35">
        <f>データ!T6</f>
        <v>33.93</v>
      </c>
      <c r="AU8" s="35"/>
      <c r="AV8" s="35"/>
      <c r="AW8" s="35"/>
      <c r="AX8" s="35"/>
      <c r="AY8" s="35"/>
      <c r="AZ8" s="35"/>
      <c r="BA8" s="35"/>
      <c r="BB8" s="35">
        <f>データ!U6</f>
        <v>1456.06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0.77</v>
      </c>
      <c r="Q10" s="35"/>
      <c r="R10" s="35"/>
      <c r="S10" s="35"/>
      <c r="T10" s="35"/>
      <c r="U10" s="35"/>
      <c r="V10" s="35"/>
      <c r="W10" s="35">
        <f>データ!Q6</f>
        <v>100</v>
      </c>
      <c r="X10" s="35"/>
      <c r="Y10" s="35"/>
      <c r="Z10" s="35"/>
      <c r="AA10" s="35"/>
      <c r="AB10" s="35"/>
      <c r="AC10" s="35"/>
      <c r="AD10" s="42">
        <f>データ!R6</f>
        <v>3190</v>
      </c>
      <c r="AE10" s="42"/>
      <c r="AF10" s="42"/>
      <c r="AG10" s="42"/>
      <c r="AH10" s="42"/>
      <c r="AI10" s="42"/>
      <c r="AJ10" s="42"/>
      <c r="AK10" s="2"/>
      <c r="AL10" s="42">
        <f>データ!V6</f>
        <v>380</v>
      </c>
      <c r="AM10" s="42"/>
      <c r="AN10" s="42"/>
      <c r="AO10" s="42"/>
      <c r="AP10" s="42"/>
      <c r="AQ10" s="42"/>
      <c r="AR10" s="42"/>
      <c r="AS10" s="42"/>
      <c r="AT10" s="35">
        <f>データ!W6</f>
        <v>0.42</v>
      </c>
      <c r="AU10" s="35"/>
      <c r="AV10" s="35"/>
      <c r="AW10" s="35"/>
      <c r="AX10" s="35"/>
      <c r="AY10" s="35"/>
      <c r="AZ10" s="35"/>
      <c r="BA10" s="35"/>
      <c r="BB10" s="35">
        <f>データ!X6</f>
        <v>904.76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119</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cnORpeLHAM0NCG4ZZwZOUZn5quQY71dmHzUjyQtETiUeedj2XweoDKKe7dOs6JuBZ0TA3ezY7WSOuJq+ArZVLQ==" saltValue="MIVSkRg4bENRn38bKB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112402</v>
      </c>
      <c r="D6" s="19">
        <f t="shared" si="3"/>
        <v>47</v>
      </c>
      <c r="E6" s="19">
        <f t="shared" si="3"/>
        <v>17</v>
      </c>
      <c r="F6" s="19">
        <f t="shared" si="3"/>
        <v>5</v>
      </c>
      <c r="G6" s="19">
        <f t="shared" si="3"/>
        <v>0</v>
      </c>
      <c r="H6" s="19" t="str">
        <f t="shared" si="3"/>
        <v>埼玉県　幸手市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0.77</v>
      </c>
      <c r="Q6" s="20">
        <f t="shared" si="3"/>
        <v>100</v>
      </c>
      <c r="R6" s="20">
        <f t="shared" si="3"/>
        <v>3190</v>
      </c>
      <c r="S6" s="20">
        <f t="shared" si="3"/>
        <v>49404</v>
      </c>
      <c r="T6" s="20">
        <f t="shared" si="3"/>
        <v>33.93</v>
      </c>
      <c r="U6" s="20">
        <f t="shared" si="3"/>
        <v>1456.06</v>
      </c>
      <c r="V6" s="20">
        <f t="shared" si="3"/>
        <v>380</v>
      </c>
      <c r="W6" s="20">
        <f t="shared" si="3"/>
        <v>0.42</v>
      </c>
      <c r="X6" s="20">
        <f t="shared" si="3"/>
        <v>904.76</v>
      </c>
      <c r="Y6" s="21">
        <f>IF(Y7="",NA(),Y7)</f>
        <v>102.64</v>
      </c>
      <c r="Z6" s="21">
        <f t="shared" ref="Z6:AH6" si="4">IF(Z7="",NA(),Z7)</f>
        <v>104.2</v>
      </c>
      <c r="AA6" s="21">
        <f t="shared" si="4"/>
        <v>107.42</v>
      </c>
      <c r="AB6" s="21">
        <f t="shared" si="4"/>
        <v>110.17</v>
      </c>
      <c r="AC6" s="21">
        <f t="shared" si="4"/>
        <v>109.78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3731.52</v>
      </c>
      <c r="BG6" s="20">
        <f t="shared" ref="BG6:BO6" si="7">IF(BG7="",NA(),BG7)</f>
        <v>0</v>
      </c>
      <c r="BH6" s="20">
        <f t="shared" si="7"/>
        <v>0</v>
      </c>
      <c r="BI6" s="20">
        <f t="shared" si="7"/>
        <v>0</v>
      </c>
      <c r="BJ6" s="20">
        <f t="shared" si="7"/>
        <v>0</v>
      </c>
      <c r="BK6" s="21">
        <f t="shared" si="7"/>
        <v>713.28</v>
      </c>
      <c r="BL6" s="21">
        <f t="shared" si="7"/>
        <v>673.08</v>
      </c>
      <c r="BM6" s="21">
        <f t="shared" si="7"/>
        <v>746.98</v>
      </c>
      <c r="BN6" s="21">
        <f t="shared" si="7"/>
        <v>904.55</v>
      </c>
      <c r="BO6" s="21">
        <f t="shared" si="7"/>
        <v>900.82</v>
      </c>
      <c r="BP6" s="20" t="str">
        <f>IF(BP7="","",IF(BP7="-","【-】","【"&amp;SUBSTITUTE(TEXT(BP7,"#,##0.00"),"-","△")&amp;"】"))</f>
        <v>【809.19】</v>
      </c>
      <c r="BQ6" s="21">
        <f>IF(BQ7="",NA(),BQ7)</f>
        <v>25.17</v>
      </c>
      <c r="BR6" s="21">
        <f t="shared" ref="BR6:BZ6" si="8">IF(BR7="",NA(),BR7)</f>
        <v>25.17</v>
      </c>
      <c r="BS6" s="21">
        <f t="shared" si="8"/>
        <v>22.61</v>
      </c>
      <c r="BT6" s="21">
        <f t="shared" si="8"/>
        <v>22.27</v>
      </c>
      <c r="BU6" s="21">
        <f t="shared" si="8"/>
        <v>18.399999999999999</v>
      </c>
      <c r="BV6" s="21">
        <f t="shared" si="8"/>
        <v>40.75</v>
      </c>
      <c r="BW6" s="21">
        <f t="shared" si="8"/>
        <v>42.44</v>
      </c>
      <c r="BX6" s="21">
        <f t="shared" si="8"/>
        <v>40.49</v>
      </c>
      <c r="BY6" s="21">
        <f t="shared" si="8"/>
        <v>39.69</v>
      </c>
      <c r="BZ6" s="21">
        <f t="shared" si="8"/>
        <v>52.94</v>
      </c>
      <c r="CA6" s="20" t="str">
        <f>IF(CA7="","",IF(CA7="-","【-】","【"&amp;SUBSTITUTE(TEXT(CA7,"#,##0.00"),"-","△")&amp;"】"))</f>
        <v>【57.02】</v>
      </c>
      <c r="CB6" s="21">
        <f>IF(CB7="",NA(),CB7)</f>
        <v>503.91</v>
      </c>
      <c r="CC6" s="21">
        <f t="shared" ref="CC6:CK6" si="9">IF(CC7="",NA(),CC7)</f>
        <v>516.84</v>
      </c>
      <c r="CD6" s="21">
        <f t="shared" si="9"/>
        <v>570.41999999999996</v>
      </c>
      <c r="CE6" s="21">
        <f t="shared" si="9"/>
        <v>601.6</v>
      </c>
      <c r="CF6" s="21">
        <f t="shared" si="9"/>
        <v>795.57</v>
      </c>
      <c r="CG6" s="21">
        <f t="shared" si="9"/>
        <v>311.70999999999998</v>
      </c>
      <c r="CH6" s="21">
        <f t="shared" si="9"/>
        <v>284.54000000000002</v>
      </c>
      <c r="CI6" s="21">
        <f t="shared" si="9"/>
        <v>274.54000000000002</v>
      </c>
      <c r="CJ6" s="21">
        <f t="shared" si="9"/>
        <v>253.17</v>
      </c>
      <c r="CK6" s="21">
        <f t="shared" si="9"/>
        <v>303.27999999999997</v>
      </c>
      <c r="CL6" s="20" t="str">
        <f>IF(CL7="","",IF(CL7="-","【-】","【"&amp;SUBSTITUTE(TEXT(CL7,"#,##0.00"),"-","△")&amp;"】"))</f>
        <v>【273.68】</v>
      </c>
      <c r="CM6" s="21">
        <f>IF(CM7="",NA(),CM7)</f>
        <v>42.55</v>
      </c>
      <c r="CN6" s="21">
        <f t="shared" ref="CN6:CV6" si="10">IF(CN7="",NA(),CN7)</f>
        <v>41.28</v>
      </c>
      <c r="CO6" s="21">
        <f t="shared" si="10"/>
        <v>42.13</v>
      </c>
      <c r="CP6" s="21">
        <f t="shared" si="10"/>
        <v>40</v>
      </c>
      <c r="CQ6" s="21">
        <f t="shared" si="10"/>
        <v>38.72</v>
      </c>
      <c r="CR6" s="21">
        <f t="shared" si="10"/>
        <v>43.38</v>
      </c>
      <c r="CS6" s="21">
        <f t="shared" si="10"/>
        <v>42.33</v>
      </c>
      <c r="CT6" s="21">
        <f t="shared" si="10"/>
        <v>41.66</v>
      </c>
      <c r="CU6" s="21">
        <f t="shared" si="10"/>
        <v>36.369999999999997</v>
      </c>
      <c r="CV6" s="21">
        <f t="shared" si="10"/>
        <v>52.35</v>
      </c>
      <c r="CW6" s="20" t="str">
        <f>IF(CW7="","",IF(CW7="-","【-】","【"&amp;SUBSTITUTE(TEXT(CW7,"#,##0.00"),"-","△")&amp;"】"))</f>
        <v>【52.55】</v>
      </c>
      <c r="CX6" s="21">
        <f>IF(CX7="",NA(),CX7)</f>
        <v>91.15</v>
      </c>
      <c r="CY6" s="21">
        <f t="shared" ref="CY6:DG6" si="11">IF(CY7="",NA(),CY7)</f>
        <v>90</v>
      </c>
      <c r="CZ6" s="21">
        <f t="shared" si="11"/>
        <v>91.67</v>
      </c>
      <c r="DA6" s="21">
        <f t="shared" si="11"/>
        <v>94.72</v>
      </c>
      <c r="DB6" s="21">
        <f t="shared" si="11"/>
        <v>87.89</v>
      </c>
      <c r="DC6" s="21">
        <f t="shared" si="11"/>
        <v>62.02</v>
      </c>
      <c r="DD6" s="21">
        <f t="shared" si="11"/>
        <v>62.5</v>
      </c>
      <c r="DE6" s="21">
        <f t="shared" si="11"/>
        <v>58.77</v>
      </c>
      <c r="DF6" s="21">
        <f t="shared" si="11"/>
        <v>59.58</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0">
        <f t="shared" si="14"/>
        <v>0</v>
      </c>
      <c r="EM6" s="20">
        <f t="shared" si="14"/>
        <v>0</v>
      </c>
      <c r="EN6" s="21">
        <f t="shared" si="14"/>
        <v>0.03</v>
      </c>
      <c r="EO6" s="20" t="str">
        <f>IF(EO7="","",IF(EO7="-","【-】","【"&amp;SUBSTITUTE(TEXT(EO7,"#,##0.00"),"-","△")&amp;"】"))</f>
        <v>【0.02】</v>
      </c>
    </row>
    <row r="7" spans="1:145" s="22" customFormat="1" x14ac:dyDescent="0.15">
      <c r="A7" s="14"/>
      <c r="B7" s="23">
        <v>2022</v>
      </c>
      <c r="C7" s="23">
        <v>112402</v>
      </c>
      <c r="D7" s="23">
        <v>47</v>
      </c>
      <c r="E7" s="23">
        <v>17</v>
      </c>
      <c r="F7" s="23">
        <v>5</v>
      </c>
      <c r="G7" s="23">
        <v>0</v>
      </c>
      <c r="H7" s="23" t="s">
        <v>98</v>
      </c>
      <c r="I7" s="23" t="s">
        <v>99</v>
      </c>
      <c r="J7" s="23" t="s">
        <v>100</v>
      </c>
      <c r="K7" s="23" t="s">
        <v>101</v>
      </c>
      <c r="L7" s="23" t="s">
        <v>102</v>
      </c>
      <c r="M7" s="23" t="s">
        <v>103</v>
      </c>
      <c r="N7" s="24" t="s">
        <v>104</v>
      </c>
      <c r="O7" s="24" t="s">
        <v>105</v>
      </c>
      <c r="P7" s="24">
        <v>0.77</v>
      </c>
      <c r="Q7" s="24">
        <v>100</v>
      </c>
      <c r="R7" s="24">
        <v>3190</v>
      </c>
      <c r="S7" s="24">
        <v>49404</v>
      </c>
      <c r="T7" s="24">
        <v>33.93</v>
      </c>
      <c r="U7" s="24">
        <v>1456.06</v>
      </c>
      <c r="V7" s="24">
        <v>380</v>
      </c>
      <c r="W7" s="24">
        <v>0.42</v>
      </c>
      <c r="X7" s="24">
        <v>904.76</v>
      </c>
      <c r="Y7" s="24">
        <v>102.64</v>
      </c>
      <c r="Z7" s="24">
        <v>104.2</v>
      </c>
      <c r="AA7" s="24">
        <v>107.42</v>
      </c>
      <c r="AB7" s="24">
        <v>110.17</v>
      </c>
      <c r="AC7" s="24">
        <v>109.78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3731.52</v>
      </c>
      <c r="BG7" s="24">
        <v>0</v>
      </c>
      <c r="BH7" s="24">
        <v>0</v>
      </c>
      <c r="BI7" s="24">
        <v>0</v>
      </c>
      <c r="BJ7" s="24">
        <v>0</v>
      </c>
      <c r="BK7" s="24">
        <v>713.28</v>
      </c>
      <c r="BL7" s="24">
        <v>673.08</v>
      </c>
      <c r="BM7" s="24">
        <v>746.98</v>
      </c>
      <c r="BN7" s="24">
        <v>904.55</v>
      </c>
      <c r="BO7" s="24">
        <v>900.82</v>
      </c>
      <c r="BP7" s="24">
        <v>809.19</v>
      </c>
      <c r="BQ7" s="24">
        <v>25.17</v>
      </c>
      <c r="BR7" s="24">
        <v>25.17</v>
      </c>
      <c r="BS7" s="24">
        <v>22.61</v>
      </c>
      <c r="BT7" s="24">
        <v>22.27</v>
      </c>
      <c r="BU7" s="24">
        <v>18.399999999999999</v>
      </c>
      <c r="BV7" s="24">
        <v>40.75</v>
      </c>
      <c r="BW7" s="24">
        <v>42.44</v>
      </c>
      <c r="BX7" s="24">
        <v>40.49</v>
      </c>
      <c r="BY7" s="24">
        <v>39.69</v>
      </c>
      <c r="BZ7" s="24">
        <v>52.94</v>
      </c>
      <c r="CA7" s="24">
        <v>57.02</v>
      </c>
      <c r="CB7" s="24">
        <v>503.91</v>
      </c>
      <c r="CC7" s="24">
        <v>516.84</v>
      </c>
      <c r="CD7" s="24">
        <v>570.41999999999996</v>
      </c>
      <c r="CE7" s="24">
        <v>601.6</v>
      </c>
      <c r="CF7" s="24">
        <v>795.57</v>
      </c>
      <c r="CG7" s="24">
        <v>311.70999999999998</v>
      </c>
      <c r="CH7" s="24">
        <v>284.54000000000002</v>
      </c>
      <c r="CI7" s="24">
        <v>274.54000000000002</v>
      </c>
      <c r="CJ7" s="24">
        <v>253.17</v>
      </c>
      <c r="CK7" s="24">
        <v>303.27999999999997</v>
      </c>
      <c r="CL7" s="24">
        <v>273.68</v>
      </c>
      <c r="CM7" s="24">
        <v>42.55</v>
      </c>
      <c r="CN7" s="24">
        <v>41.28</v>
      </c>
      <c r="CO7" s="24">
        <v>42.13</v>
      </c>
      <c r="CP7" s="24">
        <v>40</v>
      </c>
      <c r="CQ7" s="24">
        <v>38.72</v>
      </c>
      <c r="CR7" s="24">
        <v>43.38</v>
      </c>
      <c r="CS7" s="24">
        <v>42.33</v>
      </c>
      <c r="CT7" s="24">
        <v>41.66</v>
      </c>
      <c r="CU7" s="24">
        <v>36.369999999999997</v>
      </c>
      <c r="CV7" s="24">
        <v>52.35</v>
      </c>
      <c r="CW7" s="24">
        <v>52.55</v>
      </c>
      <c r="CX7" s="24">
        <v>91.15</v>
      </c>
      <c r="CY7" s="24">
        <v>90</v>
      </c>
      <c r="CZ7" s="24">
        <v>91.67</v>
      </c>
      <c r="DA7" s="24">
        <v>94.72</v>
      </c>
      <c r="DB7" s="24">
        <v>87.89</v>
      </c>
      <c r="DC7" s="24">
        <v>62.02</v>
      </c>
      <c r="DD7" s="24">
        <v>62.5</v>
      </c>
      <c r="DE7" s="24">
        <v>58.77</v>
      </c>
      <c r="DF7" s="24">
        <v>59.58</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v>
      </c>
      <c r="EM7" s="24">
        <v>0</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尾ヶ井　聡</cp:lastModifiedBy>
  <cp:lastPrinted>2024-01-24T00:20:11Z</cp:lastPrinted>
  <dcterms:created xsi:type="dcterms:W3CDTF">2023-12-12T02:53:23Z</dcterms:created>
  <dcterms:modified xsi:type="dcterms:W3CDTF">2024-01-24T00:29:14Z</dcterms:modified>
  <cp:category/>
</cp:coreProperties>
</file>