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0.24\FileSatte\0010秘書室\NewHP\ka\kensetu-keizai-bu\nougyou-sinkou\oshirase\keiei-hikaku\"/>
    </mc:Choice>
  </mc:AlternateContent>
  <workbookProtection workbookPassword="B319" lockStructure="1"/>
  <bookViews>
    <workbookView xWindow="0" yWindow="0" windowWidth="19200" windowHeight="116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<sst xmlns="http://schemas.openxmlformats.org/spreadsheetml/2006/main" count="240" uniqueCount="126">
  <si>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</si>
  <si>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</si>
  <si>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</si>
  <si>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</si>
  <si>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</si>
  <si>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</si>
  <si>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</si>
  <si>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</si>
  <si>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</si>
  <si>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</si>
  <si>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</si>
  <si>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</si>
  <si>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</si>
  <si>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</si>
  <si>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</si>
  <si>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</si>
  <si>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</si>
  <si>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</si>
  <si>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</si>
  <si>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</si>
  <si>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</si>
  <si>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</si>
  <si>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</si>
  <si>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</si>
  <si>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</si>
  <si>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</si>
  <si>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</si>
  <si>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</si>
  <si>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</si>
  <si>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</si>
  <si>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</si>
  <si>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</si>
  <si>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</si>
  <si>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</si>
  <si>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</si>
  <si>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</si>
  <si>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</si>
  <si>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</si>
  <si>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</si>
  <si>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</si>
  <si>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</si>
  <si>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</si>
  <si>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</si>
  <si>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</si>
  <si>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</si>
  <si>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</si>
  <si>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</si>
  <si>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</si>
  <si>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</si>
  <si>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</si>
  <si>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</si>
  <si>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</si>
  <si>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</si>
  <si>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</si>
  <si>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</si>
  <si>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</si>
  <si>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</si>
  <si>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</si>
  <si>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</si>
  <si>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</si>
  <si>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</si>
  <si>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</si>
  <si>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</si>
  <si>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</si>
  <si>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</si>
  <si>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</si>
  <si>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</si>
  <si>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</si>
  <si>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</si>
  <si>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</si>
  <si>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</si>
  <si>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</si>
  <si>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</si>
  <si>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</si>
  <si>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</si>
  <si>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</si>
  <si>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</si>
  <si>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</si>
  <si>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</si>
  <si>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</si>
  <si>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</si>
  <si>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</si>
  <si>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</si>
  <si>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</si>
  <si>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</si>
  <si>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</si>
  <si>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</si>
  <si>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</si>
  <si>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</si>
  <si>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</si>
  <si>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</si>
  <si>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</si>
  <si>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</si>
  <si>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</si>
  <si>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</si>
  <si>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</si>
  <si>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</si>
  <si>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</si>
  <si>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</si>
  <si>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</si>
  <si>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</si>
  <si>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</si>
  <si>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</si>
  <si>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</si>
  <si>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</si>
  <si>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</si>
  <si>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</si>
  <si>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</si>
  <si>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</si>
  <si>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</si>
  <si>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幸手市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</si>
  <si>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</si>
  <si>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</si>
  <si>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</si>
  <si>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</si>
  <si>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</si>
  <si>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</si>
  <si>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</si>
  <si>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</si>
  <si>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</si>
  <si>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</si>
  <si>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</si>
  <si>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幸手市の農業集落排水については平成１９年度から供用開始しており、まだ供用年数が浅いため、老朽化対策の必要性は現状ではあまり高くはありません。
　しかし、将来的には確実に必要となってくる問題であり、老朽化を原因とする事故の発生を未然に防いでいく為にも、今後に向けて対策を練っていく必要があると考えています。</t>
    <phoneticPr fontId="4"/>
  </si>
  <si>
    <t>　収益的収支比率については、毎年度１００％を超えている状況ではありますが、今後もその状態を保つ為に、接続率向上や経費削減に取り組んでいく必要があります。
　企業債残高対事業規模比率については、類似団体平均値よりも高い数値ではありますが、年々減少傾向にあり、今後も数値を改善して正常値に近づけていきたいと考えています。
　経費回収率については、類似団体平均値に比べて低い水準となっております。接続率が１００％になっていないことと、供用開始してから使用料の増額等をしていないことが理由ではないかと判断できます。
　汚水処理原価については、前年度とほぼ変わらず類似団体平均値よりも高い数値になっております。今後正常な値に修正していく為、最適な処理方法や維持管理費の削減について検討する必要があると考えています。
　施設利用率については、類似団体平均値と比較するとやや低い水準となっておりましたが、平成２８年度はやや高い水準になっております。今後も施設利用率が増加するよう接続率向上に努めていきます。
　水洗化率については、類似団体平均値と比較しても高い数値となっています。しかし、他の項目の状況を改善していく為にも、今後も継続して１００％に近づけるよう取り組んでいきたいと考えています。</t>
    <rPh sb="227" eb="228">
      <t>ガク</t>
    </rPh>
    <rPh sb="382" eb="384">
      <t>スイジュン</t>
    </rPh>
    <rPh sb="395" eb="397">
      <t>ヘイセイ</t>
    </rPh>
    <rPh sb="399" eb="401">
      <t>ネンド</t>
    </rPh>
    <rPh sb="404" eb="405">
      <t>タカ</t>
    </rPh>
    <rPh sb="406" eb="408">
      <t>スイジュン</t>
    </rPh>
    <rPh sb="420" eb="422">
      <t>シセツ</t>
    </rPh>
    <rPh sb="422" eb="425">
      <t>リヨウリツ</t>
    </rPh>
    <rPh sb="426" eb="428">
      <t>ゾウカ</t>
    </rPh>
    <phoneticPr fontId="4"/>
  </si>
  <si>
    <t>非設置</t>
    <rPh sb="0" eb="1">
      <t>ヒ</t>
    </rPh>
    <rPh sb="1" eb="3">
      <t>セッチ</t>
    </rPh>
    <phoneticPr fontId="4"/>
  </si>
  <si>
    <t>　幸手市の農業集落排水は、水洗化率が９０％を超えており、新規の接続世帯も少しずつ増えておりますが、今後の収益について大幅な増加は見込めない状況です。そのなかで、経費回収率や汚水処理原価等の経営状況を示す数値については、類似団体平均値と比較すると良くない状態が依然続いております。また、今後施設の老朽化が進むことで、その対策や対応が必要になってくるため、さらに資金運用が難しくなってくることが予想されます。
　このような経営状況を改善していく為に、このグラフで示されている値を正確に把握・分析し、その理由や対策を考えていく必要があります。また、経営状況の悪化を防ぐため、経費削減等について一層努めていこう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</si>
</sst>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1250264"/>
        <c:axId val="44125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441250264"/>
        <c:axId val="441253400"/>
      </c:lineChart>
      <c:dateAx>
        <c:axId val="441250264"/>
        <c:scaling>
          <c:orientation val="minMax"/>
        </c:scaling>
        <c:delete val="1"/>
        <c:axPos val="b"/>
        <c:numFmt formatCode="ge" sourceLinked="1"/>
        <c:majorTickMark val="none"/>
        <c:minorTickMark val="none"/>
        <c:tickLblPos val="none"/>
        <c:crossAx val="441253400"/>
        <c:crosses val="autoZero"/>
        <c:auto val="1"/>
        <c:lblOffset val="100"/>
        <c:baseTimeUnit val="years"/>
      </c:dateAx>
      <c:valAx>
        <c:axId val="44125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5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43.83</c:v>
                </c:pt>
                <c:pt idx="1">
                  <c:v>45.53</c:v>
                </c:pt>
                <c:pt idx="2">
                  <c:v>43.4</c:v>
                </c:pt>
                <c:pt idx="3">
                  <c:v>42.55</c:v>
                </c:pt>
                <c:pt idx="4">
                  <c:v>43.4</c:v>
                </c:pt>
              </c:numCache>
            </c:numRef>
          </c:val>
        </c:ser>
        <c:dLbls>
          <c:showLegendKey val="0"/>
          <c:showVal val="0"/>
          <c:showCatName val="0"/>
          <c:showSerName val="0"/>
          <c:showPercent val="0"/>
          <c:showBubbleSize val="0"/>
        </c:dLbls>
        <c:gapWidth val="150"/>
        <c:axId val="441252224"/>
        <c:axId val="44125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441252224"/>
        <c:axId val="441257320"/>
      </c:lineChart>
      <c:dateAx>
        <c:axId val="441252224"/>
        <c:scaling>
          <c:orientation val="minMax"/>
        </c:scaling>
        <c:delete val="1"/>
        <c:axPos val="b"/>
        <c:numFmt formatCode="ge" sourceLinked="1"/>
        <c:majorTickMark val="none"/>
        <c:minorTickMark val="none"/>
        <c:tickLblPos val="none"/>
        <c:crossAx val="441257320"/>
        <c:crosses val="autoZero"/>
        <c:auto val="1"/>
        <c:lblOffset val="100"/>
        <c:baseTimeUnit val="years"/>
      </c:dateAx>
      <c:valAx>
        <c:axId val="44125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88.02</c:v>
                </c:pt>
                <c:pt idx="1">
                  <c:v>89.98</c:v>
                </c:pt>
                <c:pt idx="2">
                  <c:v>89.86</c:v>
                </c:pt>
                <c:pt idx="3">
                  <c:v>90.39</c:v>
                </c:pt>
                <c:pt idx="4">
                  <c:v>92.18</c:v>
                </c:pt>
              </c:numCache>
            </c:numRef>
          </c:val>
        </c:ser>
        <c:dLbls>
          <c:showLegendKey val="0"/>
          <c:showVal val="0"/>
          <c:showCatName val="0"/>
          <c:showSerName val="0"/>
          <c:showPercent val="0"/>
          <c:showBubbleSize val="0"/>
        </c:dLbls>
        <c:gapWidth val="150"/>
        <c:axId val="442375112"/>
        <c:axId val="4423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442375112"/>
        <c:axId val="442370016"/>
      </c:lineChart>
      <c:dateAx>
        <c:axId val="442375112"/>
        <c:scaling>
          <c:orientation val="minMax"/>
        </c:scaling>
        <c:delete val="1"/>
        <c:axPos val="b"/>
        <c:numFmt formatCode="ge" sourceLinked="1"/>
        <c:majorTickMark val="none"/>
        <c:minorTickMark val="none"/>
        <c:tickLblPos val="none"/>
        <c:crossAx val="442370016"/>
        <c:crosses val="autoZero"/>
        <c:auto val="1"/>
        <c:lblOffset val="100"/>
        <c:baseTimeUnit val="years"/>
      </c:dateAx>
      <c:valAx>
        <c:axId val="4423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37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109.16</c:v>
                </c:pt>
                <c:pt idx="1">
                  <c:v>103.43</c:v>
                </c:pt>
                <c:pt idx="2">
                  <c:v>104.22</c:v>
                </c:pt>
                <c:pt idx="3">
                  <c:v>103.38</c:v>
                </c:pt>
                <c:pt idx="4">
                  <c:v>103.77</c:v>
                </c:pt>
              </c:numCache>
            </c:numRef>
          </c:val>
        </c:ser>
        <c:dLbls>
          <c:showLegendKey val="0"/>
          <c:showVal val="0"/>
          <c:showCatName val="0"/>
          <c:showSerName val="0"/>
          <c:showPercent val="0"/>
          <c:showBubbleSize val="0"/>
        </c:dLbls>
        <c:gapWidth val="150"/>
        <c:axId val="441252616"/>
        <c:axId val="44125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252616"/>
        <c:axId val="441251048"/>
      </c:lineChart>
      <c:dateAx>
        <c:axId val="441252616"/>
        <c:scaling>
          <c:orientation val="minMax"/>
        </c:scaling>
        <c:delete val="1"/>
        <c:axPos val="b"/>
        <c:numFmt formatCode="ge" sourceLinked="1"/>
        <c:majorTickMark val="none"/>
        <c:minorTickMark val="none"/>
        <c:tickLblPos val="none"/>
        <c:crossAx val="441251048"/>
        <c:crosses val="autoZero"/>
        <c:auto val="1"/>
        <c:lblOffset val="100"/>
        <c:baseTimeUnit val="years"/>
      </c:dateAx>
      <c:valAx>
        <c:axId val="44125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5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1255752"/>
        <c:axId val="4412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255752"/>
        <c:axId val="441253792"/>
      </c:lineChart>
      <c:dateAx>
        <c:axId val="441255752"/>
        <c:scaling>
          <c:orientation val="minMax"/>
        </c:scaling>
        <c:delete val="1"/>
        <c:axPos val="b"/>
        <c:numFmt formatCode="ge" sourceLinked="1"/>
        <c:majorTickMark val="none"/>
        <c:minorTickMark val="none"/>
        <c:tickLblPos val="none"/>
        <c:crossAx val="441253792"/>
        <c:crosses val="autoZero"/>
        <c:auto val="1"/>
        <c:lblOffset val="100"/>
        <c:baseTimeUnit val="years"/>
      </c:dateAx>
      <c:valAx>
        <c:axId val="4412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1251440"/>
        <c:axId val="4412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251440"/>
        <c:axId val="441255360"/>
      </c:lineChart>
      <c:dateAx>
        <c:axId val="441251440"/>
        <c:scaling>
          <c:orientation val="minMax"/>
        </c:scaling>
        <c:delete val="1"/>
        <c:axPos val="b"/>
        <c:numFmt formatCode="ge" sourceLinked="1"/>
        <c:majorTickMark val="none"/>
        <c:minorTickMark val="none"/>
        <c:tickLblPos val="none"/>
        <c:crossAx val="441255360"/>
        <c:crosses val="autoZero"/>
        <c:auto val="1"/>
        <c:lblOffset val="100"/>
        <c:baseTimeUnit val="years"/>
      </c:dateAx>
      <c:valAx>
        <c:axId val="4412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5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2060552"/>
        <c:axId val="44206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060552"/>
        <c:axId val="442060944"/>
      </c:lineChart>
      <c:dateAx>
        <c:axId val="442060552"/>
        <c:scaling>
          <c:orientation val="minMax"/>
        </c:scaling>
        <c:delete val="1"/>
        <c:axPos val="b"/>
        <c:numFmt formatCode="ge" sourceLinked="1"/>
        <c:majorTickMark val="none"/>
        <c:minorTickMark val="none"/>
        <c:tickLblPos val="none"/>
        <c:crossAx val="442060944"/>
        <c:crosses val="autoZero"/>
        <c:auto val="1"/>
        <c:lblOffset val="100"/>
        <c:baseTimeUnit val="years"/>
      </c:dateAx>
      <c:valAx>
        <c:axId val="44206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6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2056632"/>
        <c:axId val="44205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056632"/>
        <c:axId val="442059376"/>
      </c:lineChart>
      <c:dateAx>
        <c:axId val="442056632"/>
        <c:scaling>
          <c:orientation val="minMax"/>
        </c:scaling>
        <c:delete val="1"/>
        <c:axPos val="b"/>
        <c:numFmt formatCode="ge" sourceLinked="1"/>
        <c:majorTickMark val="none"/>
        <c:minorTickMark val="none"/>
        <c:tickLblPos val="none"/>
        <c:crossAx val="442059376"/>
        <c:crosses val="autoZero"/>
        <c:auto val="1"/>
        <c:lblOffset val="100"/>
        <c:baseTimeUnit val="years"/>
      </c:dateAx>
      <c:valAx>
        <c:axId val="44205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5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5621.77</c:v>
                </c:pt>
                <c:pt idx="1">
                  <c:v>5302.8</c:v>
                </c:pt>
                <c:pt idx="2">
                  <c:v>4947.8500000000004</c:v>
                </c:pt>
                <c:pt idx="3">
                  <c:v>4774.6499999999996</c:v>
                </c:pt>
                <c:pt idx="4">
                  <c:v>4205.66</c:v>
                </c:pt>
              </c:numCache>
            </c:numRef>
          </c:val>
        </c:ser>
        <c:dLbls>
          <c:showLegendKey val="0"/>
          <c:showVal val="0"/>
          <c:showCatName val="0"/>
          <c:showSerName val="0"/>
          <c:showPercent val="0"/>
          <c:showBubbleSize val="0"/>
        </c:dLbls>
        <c:gapWidth val="150"/>
        <c:axId val="442057024"/>
        <c:axId val="44206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442057024"/>
        <c:axId val="442062120"/>
      </c:lineChart>
      <c:dateAx>
        <c:axId val="442057024"/>
        <c:scaling>
          <c:orientation val="minMax"/>
        </c:scaling>
        <c:delete val="1"/>
        <c:axPos val="b"/>
        <c:numFmt formatCode="ge" sourceLinked="1"/>
        <c:majorTickMark val="none"/>
        <c:minorTickMark val="none"/>
        <c:tickLblPos val="none"/>
        <c:crossAx val="442062120"/>
        <c:crosses val="autoZero"/>
        <c:auto val="1"/>
        <c:lblOffset val="100"/>
        <c:baseTimeUnit val="years"/>
      </c:dateAx>
      <c:valAx>
        <c:axId val="44206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22.72</c:v>
                </c:pt>
                <c:pt idx="1">
                  <c:v>15.07</c:v>
                </c:pt>
                <c:pt idx="2">
                  <c:v>12.84</c:v>
                </c:pt>
                <c:pt idx="3">
                  <c:v>13.38</c:v>
                </c:pt>
                <c:pt idx="4">
                  <c:v>14.32</c:v>
                </c:pt>
              </c:numCache>
            </c:numRef>
          </c:val>
        </c:ser>
        <c:dLbls>
          <c:showLegendKey val="0"/>
          <c:showVal val="0"/>
          <c:showCatName val="0"/>
          <c:showSerName val="0"/>
          <c:showPercent val="0"/>
          <c:showBubbleSize val="0"/>
        </c:dLbls>
        <c:gapWidth val="150"/>
        <c:axId val="442063688"/>
        <c:axId val="44205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442063688"/>
        <c:axId val="442059768"/>
      </c:lineChart>
      <c:dateAx>
        <c:axId val="442063688"/>
        <c:scaling>
          <c:orientation val="minMax"/>
        </c:scaling>
        <c:delete val="1"/>
        <c:axPos val="b"/>
        <c:numFmt formatCode="ge" sourceLinked="1"/>
        <c:majorTickMark val="none"/>
        <c:minorTickMark val="none"/>
        <c:tickLblPos val="none"/>
        <c:crossAx val="442059768"/>
        <c:crosses val="autoZero"/>
        <c:auto val="1"/>
        <c:lblOffset val="100"/>
        <c:baseTimeUnit val="years"/>
      </c:dateAx>
      <c:valAx>
        <c:axId val="44205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513.72</c:v>
                </c:pt>
                <c:pt idx="1">
                  <c:v>761.77</c:v>
                </c:pt>
                <c:pt idx="2">
                  <c:v>928.61</c:v>
                </c:pt>
                <c:pt idx="3">
                  <c:v>914.95</c:v>
                </c:pt>
                <c:pt idx="4">
                  <c:v>857.53</c:v>
                </c:pt>
              </c:numCache>
            </c:numRef>
          </c:val>
        </c:ser>
        <c:dLbls>
          <c:showLegendKey val="0"/>
          <c:showVal val="0"/>
          <c:showCatName val="0"/>
          <c:showSerName val="0"/>
          <c:showPercent val="0"/>
          <c:showBubbleSize val="0"/>
        </c:dLbls>
        <c:gapWidth val="150"/>
        <c:axId val="442060160"/>
        <c:axId val="44206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442060160"/>
        <c:axId val="442064080"/>
      </c:lineChart>
      <c:dateAx>
        <c:axId val="442060160"/>
        <c:scaling>
          <c:orientation val="minMax"/>
        </c:scaling>
        <c:delete val="1"/>
        <c:axPos val="b"/>
        <c:numFmt formatCode="ge" sourceLinked="1"/>
        <c:majorTickMark val="none"/>
        <c:minorTickMark val="none"/>
        <c:tickLblPos val="none"/>
        <c:crossAx val="442064080"/>
        <c:crosses val="autoZero"/>
        <c:auto val="1"/>
        <c:lblOffset val="100"/>
        <c:baseTimeUnit val="years"/>
      </c:dateAx>
      <c:valAx>
        <c:axId val="4420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3" zoomScaleNormal="53"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幸手市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124</v>
      </c>
      <c r="AE8" s="73"/>
      <c r="AF8" s="73"/>
      <c r="AG8" s="73"/>
      <c r="AH8" s="73"/>
      <c r="AI8" s="73"/>
      <c r="AJ8" s="73"/>
      <c r="AK8" s="4"/>
      <c r="AL8" s="67">
        <f>データ!S6</f>
        <v>52401</v>
      </c>
      <c r="AM8" s="67"/>
      <c r="AN8" s="67"/>
      <c r="AO8" s="67"/>
      <c r="AP8" s="67"/>
      <c r="AQ8" s="67"/>
      <c r="AR8" s="67"/>
      <c r="AS8" s="67"/>
      <c r="AT8" s="66">
        <f>データ!T6</f>
        <v>33.93</v>
      </c>
      <c r="AU8" s="66"/>
      <c r="AV8" s="66"/>
      <c r="AW8" s="66"/>
      <c r="AX8" s="66"/>
      <c r="AY8" s="66"/>
      <c r="AZ8" s="66"/>
      <c r="BA8" s="66"/>
      <c r="BB8" s="66">
        <f>データ!U6</f>
        <v>1544.39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0.81</v>
      </c>
      <c r="Q10" s="66"/>
      <c r="R10" s="66"/>
      <c r="S10" s="66"/>
      <c r="T10" s="66"/>
      <c r="U10" s="66"/>
      <c r="V10" s="66"/>
      <c r="W10" s="66">
        <f>データ!Q6</f>
        <v>100</v>
      </c>
      <c r="X10" s="66"/>
      <c r="Y10" s="66"/>
      <c r="Z10" s="66"/>
      <c r="AA10" s="66"/>
      <c r="AB10" s="66"/>
      <c r="AC10" s="66"/>
      <c r="AD10" s="67">
        <f>データ!R6</f>
        <v>3132</v>
      </c>
      <c r="AE10" s="67"/>
      <c r="AF10" s="67"/>
      <c r="AG10" s="67"/>
      <c r="AH10" s="67"/>
      <c r="AI10" s="67"/>
      <c r="AJ10" s="67"/>
      <c r="AK10" s="2"/>
      <c r="AL10" s="67">
        <f>データ!V6</f>
        <v>422</v>
      </c>
      <c r="AM10" s="67"/>
      <c r="AN10" s="67"/>
      <c r="AO10" s="67"/>
      <c r="AP10" s="67"/>
      <c r="AQ10" s="67"/>
      <c r="AR10" s="67"/>
      <c r="AS10" s="67"/>
      <c r="AT10" s="66">
        <f>データ!W6</f>
        <v>0.42</v>
      </c>
      <c r="AU10" s="66"/>
      <c r="AV10" s="66"/>
      <c r="AW10" s="66"/>
      <c r="AX10" s="66"/>
      <c r="AY10" s="66"/>
      <c r="AZ10" s="66"/>
      <c r="BA10" s="66"/>
      <c r="BB10" s="66">
        <f>データ!X6</f>
        <v>1004.76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112402</v>
      </c>
      <c r="D6" s="33">
        <f t="shared" si="3"/>
        <v>47</v>
      </c>
      <c r="E6" s="33">
        <f t="shared" si="3"/>
        <v>17</v>
      </c>
      <c r="F6" s="33">
        <f t="shared" si="3"/>
        <v>5</v>
      </c>
      <c r="G6" s="33">
        <f t="shared" si="3"/>
        <v>0</v>
      </c>
      <c r="H6" s="33" t="str">
        <f t="shared" si="3"/>
        <v>埼玉県　幸手市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0.81</v>
      </c>
      <c r="Q6" s="34">
        <f t="shared" si="3"/>
        <v>100</v>
      </c>
      <c r="R6" s="34">
        <f t="shared" si="3"/>
        <v>3132</v>
      </c>
      <c r="S6" s="34">
        <f t="shared" si="3"/>
        <v>52401</v>
      </c>
      <c r="T6" s="34">
        <f t="shared" si="3"/>
        <v>33.93</v>
      </c>
      <c r="U6" s="34">
        <f t="shared" si="3"/>
        <v>1544.39</v>
      </c>
      <c r="V6" s="34">
        <f t="shared" si="3"/>
        <v>422</v>
      </c>
      <c r="W6" s="34">
        <f t="shared" si="3"/>
        <v>0.42</v>
      </c>
      <c r="X6" s="34">
        <f t="shared" si="3"/>
        <v>1004.76</v>
      </c>
      <c r="Y6" s="35">
        <f>IF(Y7="",NA(),Y7)</f>
        <v>109.16</v>
      </c>
      <c r="Z6" s="35">
        <f t="shared" ref="Z6:AH6" si="4">IF(Z7="",NA(),Z7)</f>
        <v>103.43</v>
      </c>
      <c r="AA6" s="35">
        <f t="shared" si="4"/>
        <v>104.22</v>
      </c>
      <c r="AB6" s="35">
        <f t="shared" si="4"/>
        <v>103.38</v>
      </c>
      <c r="AC6" s="35">
        <f t="shared" si="4"/>
        <v>103.77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5621.77</v>
      </c>
      <c r="BG6" s="35">
        <f t="shared" ref="BG6:BO6" si="7">IF(BG7="",NA(),BG7)</f>
        <v>5302.8</v>
      </c>
      <c r="BH6" s="35">
        <f t="shared" si="7"/>
        <v>4947.8500000000004</v>
      </c>
      <c r="BI6" s="35">
        <f t="shared" si="7"/>
        <v>4774.6499999999996</v>
      </c>
      <c r="BJ6" s="35">
        <f t="shared" si="7"/>
        <v>4205.66</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22.72</v>
      </c>
      <c r="BR6" s="35">
        <f t="shared" ref="BR6:BZ6" si="8">IF(BR7="",NA(),BR7)</f>
        <v>15.07</v>
      </c>
      <c r="BS6" s="35">
        <f t="shared" si="8"/>
        <v>12.84</v>
      </c>
      <c r="BT6" s="35">
        <f t="shared" si="8"/>
        <v>13.38</v>
      </c>
      <c r="BU6" s="35">
        <f t="shared" si="8"/>
        <v>14.32</v>
      </c>
      <c r="BV6" s="35">
        <f t="shared" si="8"/>
        <v>42.48</v>
      </c>
      <c r="BW6" s="35">
        <f t="shared" si="8"/>
        <v>41.04</v>
      </c>
      <c r="BX6" s="35">
        <f t="shared" si="8"/>
        <v>41.08</v>
      </c>
      <c r="BY6" s="35">
        <f t="shared" si="8"/>
        <v>41.34</v>
      </c>
      <c r="BZ6" s="35">
        <f t="shared" si="8"/>
        <v>40.06</v>
      </c>
      <c r="CA6" s="34" t="str">
        <f>IF(CA7="","",IF(CA7="-","【-】","【"&amp;SUBSTITUTE(TEXT(CA7,"#,##0.00"),"-","△")&amp;"】"))</f>
        <v>【55.73】</v>
      </c>
      <c r="CB6" s="35">
        <f>IF(CB7="",NA(),CB7)</f>
        <v>513.72</v>
      </c>
      <c r="CC6" s="35">
        <f t="shared" ref="CC6:CK6" si="9">IF(CC7="",NA(),CC7)</f>
        <v>761.77</v>
      </c>
      <c r="CD6" s="35">
        <f t="shared" si="9"/>
        <v>928.61</v>
      </c>
      <c r="CE6" s="35">
        <f t="shared" si="9"/>
        <v>914.95</v>
      </c>
      <c r="CF6" s="35">
        <f t="shared" si="9"/>
        <v>857.53</v>
      </c>
      <c r="CG6" s="35">
        <f t="shared" si="9"/>
        <v>343.8</v>
      </c>
      <c r="CH6" s="35">
        <f t="shared" si="9"/>
        <v>357.08</v>
      </c>
      <c r="CI6" s="35">
        <f t="shared" si="9"/>
        <v>378.08</v>
      </c>
      <c r="CJ6" s="35">
        <f t="shared" si="9"/>
        <v>357.49</v>
      </c>
      <c r="CK6" s="35">
        <f t="shared" si="9"/>
        <v>355.22</v>
      </c>
      <c r="CL6" s="34" t="str">
        <f>IF(CL7="","",IF(CL7="-","【-】","【"&amp;SUBSTITUTE(TEXT(CL7,"#,##0.00"),"-","△")&amp;"】"))</f>
        <v>【276.78】</v>
      </c>
      <c r="CM6" s="35">
        <f>IF(CM7="",NA(),CM7)</f>
        <v>43.83</v>
      </c>
      <c r="CN6" s="35">
        <f t="shared" ref="CN6:CV6" si="10">IF(CN7="",NA(),CN7)</f>
        <v>45.53</v>
      </c>
      <c r="CO6" s="35">
        <f t="shared" si="10"/>
        <v>43.4</v>
      </c>
      <c r="CP6" s="35">
        <f t="shared" si="10"/>
        <v>42.55</v>
      </c>
      <c r="CQ6" s="35">
        <f t="shared" si="10"/>
        <v>43.4</v>
      </c>
      <c r="CR6" s="35">
        <f t="shared" si="10"/>
        <v>46.06</v>
      </c>
      <c r="CS6" s="35">
        <f t="shared" si="10"/>
        <v>45.95</v>
      </c>
      <c r="CT6" s="35">
        <f t="shared" si="10"/>
        <v>44.69</v>
      </c>
      <c r="CU6" s="35">
        <f t="shared" si="10"/>
        <v>44.69</v>
      </c>
      <c r="CV6" s="35">
        <f t="shared" si="10"/>
        <v>42.84</v>
      </c>
      <c r="CW6" s="34" t="str">
        <f>IF(CW7="","",IF(CW7="-","【-】","【"&amp;SUBSTITUTE(TEXT(CW7,"#,##0.00"),"-","△")&amp;"】"))</f>
        <v>【59.15】</v>
      </c>
      <c r="CX6" s="35">
        <f>IF(CX7="",NA(),CX7)</f>
        <v>88.02</v>
      </c>
      <c r="CY6" s="35">
        <f t="shared" ref="CY6:DG6" si="11">IF(CY7="",NA(),CY7)</f>
        <v>89.98</v>
      </c>
      <c r="CZ6" s="35">
        <f t="shared" si="11"/>
        <v>89.86</v>
      </c>
      <c r="DA6" s="35">
        <f t="shared" si="11"/>
        <v>90.39</v>
      </c>
      <c r="DB6" s="35">
        <f t="shared" si="11"/>
        <v>92.18</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112402</v>
      </c>
      <c r="D7" s="37">
        <v>47</v>
      </c>
      <c r="E7" s="37">
        <v>17</v>
      </c>
      <c r="F7" s="37">
        <v>5</v>
      </c>
      <c r="G7" s="37">
        <v>0</v>
      </c>
      <c r="H7" s="37" t="s">
        <v>110</v>
      </c>
      <c r="I7" s="37" t="s">
        <v>111</v>
      </c>
      <c r="J7" s="37" t="s">
        <v>112</v>
      </c>
      <c r="K7" s="37" t="s">
        <v>113</v>
      </c>
      <c r="L7" s="37" t="s">
        <v>114</v>
      </c>
      <c r="M7" s="37"/>
      <c r="N7" s="38" t="s">
        <v>115</v>
      </c>
      <c r="O7" s="38" t="s">
        <v>116</v>
      </c>
      <c r="P7" s="38">
        <v>0.81</v>
      </c>
      <c r="Q7" s="38">
        <v>100</v>
      </c>
      <c r="R7" s="38">
        <v>3132</v>
      </c>
      <c r="S7" s="38">
        <v>52401</v>
      </c>
      <c r="T7" s="38">
        <v>33.93</v>
      </c>
      <c r="U7" s="38">
        <v>1544.39</v>
      </c>
      <c r="V7" s="38">
        <v>422</v>
      </c>
      <c r="W7" s="38">
        <v>0.42</v>
      </c>
      <c r="X7" s="38">
        <v>1004.76</v>
      </c>
      <c r="Y7" s="38">
        <v>109.16</v>
      </c>
      <c r="Z7" s="38">
        <v>103.43</v>
      </c>
      <c r="AA7" s="38">
        <v>104.22</v>
      </c>
      <c r="AB7" s="38">
        <v>103.38</v>
      </c>
      <c r="AC7" s="38">
        <v>103.77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5621.77</v>
      </c>
      <c r="BG7" s="38">
        <v>5302.8</v>
      </c>
      <c r="BH7" s="38">
        <v>4947.8500000000004</v>
      </c>
      <c r="BI7" s="38">
        <v>4774.6499999999996</v>
      </c>
      <c r="BJ7" s="38">
        <v>4205.66</v>
      </c>
      <c r="BK7" s="38">
        <v>1144.05</v>
      </c>
      <c r="BL7" s="38">
        <v>1117.1099999999999</v>
      </c>
      <c r="BM7" s="38">
        <v>1161.05</v>
      </c>
      <c r="BN7" s="38">
        <v>979.89</v>
      </c>
      <c r="BO7" s="38">
        <v>1051.43</v>
      </c>
      <c r="BP7" s="38">
        <v>914.53</v>
      </c>
      <c r="BQ7" s="38">
        <v>22.72</v>
      </c>
      <c r="BR7" s="38">
        <v>15.07</v>
      </c>
      <c r="BS7" s="38">
        <v>12.84</v>
      </c>
      <c r="BT7" s="38">
        <v>13.38</v>
      </c>
      <c r="BU7" s="38">
        <v>14.32</v>
      </c>
      <c r="BV7" s="38">
        <v>42.48</v>
      </c>
      <c r="BW7" s="38">
        <v>41.04</v>
      </c>
      <c r="BX7" s="38">
        <v>41.08</v>
      </c>
      <c r="BY7" s="38">
        <v>41.34</v>
      </c>
      <c r="BZ7" s="38">
        <v>40.06</v>
      </c>
      <c r="CA7" s="38">
        <v>55.73</v>
      </c>
      <c r="CB7" s="38">
        <v>513.72</v>
      </c>
      <c r="CC7" s="38">
        <v>761.77</v>
      </c>
      <c r="CD7" s="38">
        <v>928.61</v>
      </c>
      <c r="CE7" s="38">
        <v>914.95</v>
      </c>
      <c r="CF7" s="38">
        <v>857.53</v>
      </c>
      <c r="CG7" s="38">
        <v>343.8</v>
      </c>
      <c r="CH7" s="38">
        <v>357.08</v>
      </c>
      <c r="CI7" s="38">
        <v>378.08</v>
      </c>
      <c r="CJ7" s="38">
        <v>357.49</v>
      </c>
      <c r="CK7" s="38">
        <v>355.22</v>
      </c>
      <c r="CL7" s="38">
        <v>276.77999999999997</v>
      </c>
      <c r="CM7" s="38">
        <v>43.83</v>
      </c>
      <c r="CN7" s="38">
        <v>45.53</v>
      </c>
      <c r="CO7" s="38">
        <v>43.4</v>
      </c>
      <c r="CP7" s="38">
        <v>42.55</v>
      </c>
      <c r="CQ7" s="38">
        <v>43.4</v>
      </c>
      <c r="CR7" s="38">
        <v>46.06</v>
      </c>
      <c r="CS7" s="38">
        <v>45.95</v>
      </c>
      <c r="CT7" s="38">
        <v>44.69</v>
      </c>
      <c r="CU7" s="38">
        <v>44.69</v>
      </c>
      <c r="CV7" s="38">
        <v>42.84</v>
      </c>
      <c r="CW7" s="38">
        <v>59.15</v>
      </c>
      <c r="CX7" s="38">
        <v>88.02</v>
      </c>
      <c r="CY7" s="38">
        <v>89.98</v>
      </c>
      <c r="CZ7" s="38">
        <v>89.86</v>
      </c>
      <c r="DA7" s="38">
        <v>90.39</v>
      </c>
      <c r="DB7" s="38">
        <v>92.18</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2018-02-13T06:32:04Z</cp:lastPrinted>
  <dcterms:created xsi:type="dcterms:W3CDTF">2017-12-25T02:27:18Z</dcterms:created>
  <dcterms:modified xsi:type="dcterms:W3CDTF">2018-02-15T02:04:53Z</dcterms:modified>
  <cp:category/>
</cp:coreProperties>
</file>